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'64'!$A$1:$Z$36</definedName>
    <definedName name="_xlnm.Print_Area" localSheetId="1">'65'!$A$1:$W$36</definedName>
    <definedName name="_xlnm.Print_Area" localSheetId="2">'66-1'!$A$1:$S$38</definedName>
    <definedName name="_xlnm.Print_Area" localSheetId="3">'66-2'!$A$1:$AA$21</definedName>
    <definedName name="_xlnm.Print_Area" localSheetId="4">'67'!$A$1:$U$37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'64'!$A$1:$Z$36</definedName>
    <definedName name="Z_293DF52C_1200_42BF_A78D_BB2AAB878329_.wvu.PrintArea" localSheetId="1" hidden="1">'65'!$A$1:$W$36</definedName>
    <definedName name="Z_293DF52C_1200_42BF_A78D_BB2AAB878329_.wvu.PrintArea" localSheetId="2" hidden="1">'66-1'!$A$1:$S$37</definedName>
    <definedName name="Z_293DF52C_1200_42BF_A78D_BB2AAB878329_.wvu.PrintArea" localSheetId="3" hidden="1">'66-2'!$A$1:$T$25</definedName>
    <definedName name="Z_293DF52C_1200_42BF_A78D_BB2AAB878329_.wvu.PrintArea" localSheetId="4" hidden="1">'67'!$A$1:$U$36</definedName>
    <definedName name="Z_293DF52C_1200_42BF_A78D_BB2AAB878329_.wvu.PrintTitles" localSheetId="0" hidden="1">'64'!$1:$4</definedName>
    <definedName name="Z_56D0106B_CB90_4499_A8AC_183481DC4CD8_.wvu.PrintArea" localSheetId="0" hidden="1">'64'!$A$1:$Z$36</definedName>
    <definedName name="Z_56D0106B_CB90_4499_A8AC_183481DC4CD8_.wvu.PrintArea" localSheetId="1" hidden="1">'65'!$A$1:$W$36</definedName>
    <definedName name="Z_56D0106B_CB90_4499_A8AC_183481DC4CD8_.wvu.PrintArea" localSheetId="2" hidden="1">'66-1'!$A$1:$S$37</definedName>
    <definedName name="Z_56D0106B_CB90_4499_A8AC_183481DC4CD8_.wvu.PrintArea" localSheetId="3" hidden="1">'66-2'!$A$1:$T$25</definedName>
    <definedName name="Z_56D0106B_CB90_4499_A8AC_183481DC4CD8_.wvu.PrintArea" localSheetId="4" hidden="1">'67'!$A$1:$U$36</definedName>
    <definedName name="Z_56D0106B_CB90_4499_A8AC_183481DC4CD8_.wvu.PrintTitles" localSheetId="0" hidden="1">'64'!$1:$4</definedName>
    <definedName name="Z_81642AB8_0225_4BC4_B7AE_9E8C6C06FBF4_.wvu.PrintArea" localSheetId="0" hidden="1">'64'!$A$1:$Z$36</definedName>
    <definedName name="Z_81642AB8_0225_4BC4_B7AE_9E8C6C06FBF4_.wvu.PrintArea" localSheetId="1" hidden="1">'65'!$A$1:$W$36</definedName>
    <definedName name="Z_81642AB8_0225_4BC4_B7AE_9E8C6C06FBF4_.wvu.PrintArea" localSheetId="2" hidden="1">'66-1'!$A$1:$S$37</definedName>
    <definedName name="Z_81642AB8_0225_4BC4_B7AE_9E8C6C06FBF4_.wvu.PrintArea" localSheetId="3" hidden="1">'66-2'!$A$1:$T$25</definedName>
    <definedName name="Z_81642AB8_0225_4BC4_B7AE_9E8C6C06FBF4_.wvu.PrintArea" localSheetId="4" hidden="1">'67'!$A$1:$U$36</definedName>
    <definedName name="Z_81642AB8_0225_4BC4_B7AE_9E8C6C06FBF4_.wvu.PrintTitles" localSheetId="0" hidden="1">'64'!$1:$4</definedName>
    <definedName name="Z_9E967A60_C578_4A55_9CBB_B9EE43F0D898_.wvu.PrintArea" localSheetId="0" hidden="1">'64'!$A$1:$Z$36</definedName>
    <definedName name="Z_9E967A60_C578_4A55_9CBB_B9EE43F0D898_.wvu.PrintArea" localSheetId="1" hidden="1">'65'!$A$1:$W$36</definedName>
    <definedName name="Z_9E967A60_C578_4A55_9CBB_B9EE43F0D898_.wvu.PrintArea" localSheetId="2" hidden="1">'66-1'!$A$1:$S$38</definedName>
    <definedName name="Z_9E967A60_C578_4A55_9CBB_B9EE43F0D898_.wvu.PrintArea" localSheetId="4" hidden="1">'67'!$A$1:$U$37</definedName>
    <definedName name="Z_9E967A60_C578_4A55_9CBB_B9EE43F0D898_.wvu.PrintTitles" localSheetId="0" hidden="1">'64'!$1:$4</definedName>
    <definedName name="Z_BD6ECDF8_623F_4FD8_8C64_47FB62182E5B_.wvu.PrintArea" localSheetId="0" hidden="1">'64'!$A$1:$Z$36</definedName>
    <definedName name="Z_BD6ECDF8_623F_4FD8_8C64_47FB62182E5B_.wvu.PrintArea" localSheetId="1" hidden="1">'65'!$A$1:$W$36</definedName>
    <definedName name="Z_BD6ECDF8_623F_4FD8_8C64_47FB62182E5B_.wvu.PrintArea" localSheetId="2" hidden="1">'66-1'!$A$1:$S$38</definedName>
    <definedName name="Z_BD6ECDF8_623F_4FD8_8C64_47FB62182E5B_.wvu.PrintArea" localSheetId="4" hidden="1">'67'!$A$1:$U$37</definedName>
    <definedName name="Z_BD6ECDF8_623F_4FD8_8C64_47FB62182E5B_.wvu.PrintTitles" localSheetId="0" hidden="1">'64'!$1:$4</definedName>
    <definedName name="Z_EAF3F037_42CB_40B3_A2E8_A7AE84FE82BA_.wvu.PrintArea" localSheetId="0" hidden="1">'64'!$A$1:$Z$36</definedName>
    <definedName name="Z_EAF3F037_42CB_40B3_A2E8_A7AE84FE82BA_.wvu.PrintArea" localSheetId="1" hidden="1">'65'!$A$1:$W$36</definedName>
    <definedName name="Z_EAF3F037_42CB_40B3_A2E8_A7AE84FE82BA_.wvu.PrintArea" localSheetId="2" hidden="1">'66-1'!$A$1:$S$38</definedName>
    <definedName name="Z_EAF3F037_42CB_40B3_A2E8_A7AE84FE82BA_.wvu.PrintArea" localSheetId="4" hidden="1">'67'!$A$1:$U$37</definedName>
    <definedName name="Z_EAF3F037_42CB_40B3_A2E8_A7AE84FE82BA_.wvu.PrintTitles" localSheetId="0" hidden="1">'64'!$1:$4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G5" i="5"/>
  <c r="I5" i="5"/>
  <c r="K5" i="5"/>
  <c r="M5" i="5"/>
  <c r="O5" i="5"/>
  <c r="Q5" i="5"/>
  <c r="S5" i="5"/>
  <c r="U5" i="5"/>
  <c r="F6" i="5"/>
  <c r="G6" i="5"/>
  <c r="N6" i="5"/>
  <c r="O6" i="5"/>
  <c r="C7" i="5"/>
  <c r="E7" i="5"/>
  <c r="G7" i="5"/>
  <c r="I7" i="5"/>
  <c r="K7" i="5"/>
  <c r="M7" i="5"/>
  <c r="O7" i="5"/>
  <c r="Q7" i="5"/>
  <c r="S7" i="5"/>
  <c r="U7" i="5"/>
  <c r="B8" i="5"/>
  <c r="C8" i="5" s="1"/>
  <c r="D8" i="5"/>
  <c r="E8" i="5" s="1"/>
  <c r="F8" i="5"/>
  <c r="G8" i="5"/>
  <c r="H8" i="5"/>
  <c r="H6" i="5" s="1"/>
  <c r="I6" i="5" s="1"/>
  <c r="I8" i="5"/>
  <c r="J8" i="5"/>
  <c r="K8" i="5" s="1"/>
  <c r="L8" i="5"/>
  <c r="M8" i="5" s="1"/>
  <c r="N8" i="5"/>
  <c r="O8" i="5"/>
  <c r="P8" i="5"/>
  <c r="P6" i="5" s="1"/>
  <c r="Q6" i="5" s="1"/>
  <c r="Q8" i="5"/>
  <c r="R8" i="5"/>
  <c r="S8" i="5" s="1"/>
  <c r="T8" i="5"/>
  <c r="U8" i="5" s="1"/>
  <c r="C9" i="5"/>
  <c r="E9" i="5"/>
  <c r="G9" i="5"/>
  <c r="I9" i="5"/>
  <c r="K9" i="5"/>
  <c r="M9" i="5"/>
  <c r="O9" i="5"/>
  <c r="Q9" i="5"/>
  <c r="S9" i="5"/>
  <c r="U9" i="5"/>
  <c r="C10" i="5"/>
  <c r="E10" i="5"/>
  <c r="G10" i="5"/>
  <c r="I10" i="5"/>
  <c r="K10" i="5"/>
  <c r="M10" i="5"/>
  <c r="O10" i="5"/>
  <c r="Q10" i="5"/>
  <c r="S10" i="5"/>
  <c r="U10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S16" i="5"/>
  <c r="U16" i="5"/>
  <c r="B17" i="5"/>
  <c r="C17" i="5"/>
  <c r="D17" i="5"/>
  <c r="E17" i="5"/>
  <c r="F17" i="5"/>
  <c r="G17" i="5"/>
  <c r="H17" i="5"/>
  <c r="I17" i="5" s="1"/>
  <c r="J17" i="5"/>
  <c r="K17" i="5"/>
  <c r="L17" i="5"/>
  <c r="M17" i="5"/>
  <c r="N17" i="5"/>
  <c r="O17" i="5"/>
  <c r="P17" i="5"/>
  <c r="Q17" i="5" s="1"/>
  <c r="R17" i="5"/>
  <c r="S17" i="5"/>
  <c r="T17" i="5"/>
  <c r="U17" i="5"/>
  <c r="B23" i="5"/>
  <c r="H23" i="5"/>
  <c r="J23" i="5"/>
  <c r="P23" i="5"/>
  <c r="R23" i="5"/>
  <c r="B24" i="5"/>
  <c r="C24" i="5"/>
  <c r="C23" i="5" s="1"/>
  <c r="D24" i="5"/>
  <c r="D23" i="5" s="1"/>
  <c r="E24" i="5"/>
  <c r="E23" i="5" s="1"/>
  <c r="F24" i="5"/>
  <c r="G24" i="5" s="1"/>
  <c r="G23" i="5" s="1"/>
  <c r="H24" i="5"/>
  <c r="I24" i="5" s="1"/>
  <c r="I23" i="5" s="1"/>
  <c r="J24" i="5"/>
  <c r="K24" i="5"/>
  <c r="K23" i="5" s="1"/>
  <c r="L24" i="5"/>
  <c r="L23" i="5" s="1"/>
  <c r="M24" i="5"/>
  <c r="M23" i="5" s="1"/>
  <c r="N24" i="5"/>
  <c r="O24" i="5" s="1"/>
  <c r="O23" i="5" s="1"/>
  <c r="P24" i="5"/>
  <c r="Q24" i="5" s="1"/>
  <c r="Q23" i="5" s="1"/>
  <c r="R24" i="5"/>
  <c r="S24" i="5"/>
  <c r="S23" i="5" s="1"/>
  <c r="T24" i="5"/>
  <c r="T23" i="5" s="1"/>
  <c r="U24" i="5"/>
  <c r="U23" i="5" s="1"/>
  <c r="C25" i="5"/>
  <c r="E25" i="5"/>
  <c r="G25" i="5"/>
  <c r="I25" i="5"/>
  <c r="K25" i="5"/>
  <c r="M25" i="5"/>
  <c r="O25" i="5"/>
  <c r="Q25" i="5"/>
  <c r="S25" i="5"/>
  <c r="U25" i="5"/>
  <c r="C26" i="5"/>
  <c r="E26" i="5"/>
  <c r="G26" i="5"/>
  <c r="I26" i="5"/>
  <c r="K26" i="5"/>
  <c r="M26" i="5"/>
  <c r="O26" i="5"/>
  <c r="Q26" i="5"/>
  <c r="S26" i="5"/>
  <c r="U26" i="5"/>
  <c r="C27" i="5"/>
  <c r="E27" i="5"/>
  <c r="G27" i="5"/>
  <c r="I27" i="5"/>
  <c r="K27" i="5"/>
  <c r="M27" i="5"/>
  <c r="O27" i="5"/>
  <c r="Q27" i="5"/>
  <c r="S27" i="5"/>
  <c r="U27" i="5"/>
  <c r="C28" i="5"/>
  <c r="E28" i="5"/>
  <c r="G28" i="5"/>
  <c r="I28" i="5"/>
  <c r="K28" i="5"/>
  <c r="M28" i="5"/>
  <c r="O28" i="5"/>
  <c r="Q28" i="5"/>
  <c r="S28" i="5"/>
  <c r="U28" i="5"/>
  <c r="C29" i="5"/>
  <c r="E29" i="5"/>
  <c r="G29" i="5"/>
  <c r="I29" i="5"/>
  <c r="K29" i="5"/>
  <c r="M29" i="5"/>
  <c r="O29" i="5"/>
  <c r="Q29" i="5"/>
  <c r="S29" i="5"/>
  <c r="U29" i="5"/>
  <c r="U4" i="4"/>
  <c r="U5" i="4"/>
  <c r="C6" i="4"/>
  <c r="D6" i="4"/>
  <c r="E6" i="4"/>
  <c r="U6" i="4" s="1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C7" i="4"/>
  <c r="U7" i="4" s="1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8" i="4"/>
  <c r="U9" i="4"/>
  <c r="U10" i="4"/>
  <c r="U11" i="4"/>
  <c r="C4" i="3"/>
  <c r="E4" i="3"/>
  <c r="G4" i="3"/>
  <c r="I4" i="3"/>
  <c r="K4" i="3"/>
  <c r="M4" i="3"/>
  <c r="O4" i="3"/>
  <c r="Q4" i="3"/>
  <c r="S4" i="3"/>
  <c r="B5" i="3"/>
  <c r="C5" i="3" s="1"/>
  <c r="H5" i="3"/>
  <c r="I5" i="3"/>
  <c r="J5" i="3"/>
  <c r="K5" i="3" s="1"/>
  <c r="P5" i="3"/>
  <c r="Q5" i="3"/>
  <c r="R5" i="3"/>
  <c r="S5" i="3" s="1"/>
  <c r="T5" i="3"/>
  <c r="C6" i="3"/>
  <c r="E6" i="3"/>
  <c r="F6" i="3" s="1"/>
  <c r="I6" i="3"/>
  <c r="K6" i="3"/>
  <c r="M6" i="3"/>
  <c r="O6" i="3"/>
  <c r="Q6" i="3"/>
  <c r="S6" i="3"/>
  <c r="B7" i="3"/>
  <c r="C7" i="3"/>
  <c r="D7" i="3"/>
  <c r="D5" i="3" s="1"/>
  <c r="E5" i="3" s="1"/>
  <c r="E7" i="3"/>
  <c r="F7" i="3"/>
  <c r="G7" i="3" s="1"/>
  <c r="H7" i="3"/>
  <c r="I7" i="3" s="1"/>
  <c r="J7" i="3"/>
  <c r="K7" i="3"/>
  <c r="L7" i="3"/>
  <c r="L5" i="3" s="1"/>
  <c r="M5" i="3" s="1"/>
  <c r="M7" i="3"/>
  <c r="N7" i="3"/>
  <c r="O7" i="3" s="1"/>
  <c r="P7" i="3"/>
  <c r="Q7" i="3" s="1"/>
  <c r="R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B22" i="3"/>
  <c r="D22" i="3"/>
  <c r="F22" i="3"/>
  <c r="J22" i="3"/>
  <c r="L22" i="3"/>
  <c r="N22" i="3"/>
  <c r="R22" i="3"/>
  <c r="B23" i="3"/>
  <c r="D23" i="3"/>
  <c r="F23" i="3"/>
  <c r="H23" i="3"/>
  <c r="H22" i="3" s="1"/>
  <c r="J23" i="3"/>
  <c r="L23" i="3"/>
  <c r="N23" i="3"/>
  <c r="O23" i="3"/>
  <c r="O22" i="3" s="1"/>
  <c r="P23" i="3"/>
  <c r="P22" i="3" s="1"/>
  <c r="Q23" i="3"/>
  <c r="Q22" i="3" s="1"/>
  <c r="R23" i="3"/>
  <c r="C24" i="3"/>
  <c r="C23" i="3" s="1"/>
  <c r="C22" i="3" s="1"/>
  <c r="E24" i="3"/>
  <c r="E23" i="3" s="1"/>
  <c r="E22" i="3" s="1"/>
  <c r="G24" i="3"/>
  <c r="I24" i="3"/>
  <c r="K24" i="3"/>
  <c r="K23" i="3" s="1"/>
  <c r="K22" i="3" s="1"/>
  <c r="M24" i="3"/>
  <c r="M23" i="3" s="1"/>
  <c r="M22" i="3" s="1"/>
  <c r="O24" i="3"/>
  <c r="Q24" i="3"/>
  <c r="S24" i="3"/>
  <c r="S23" i="3" s="1"/>
  <c r="S22" i="3" s="1"/>
  <c r="C25" i="3"/>
  <c r="E25" i="3"/>
  <c r="G25" i="3"/>
  <c r="G23" i="3" s="1"/>
  <c r="G22" i="3" s="1"/>
  <c r="I25" i="3"/>
  <c r="K25" i="3"/>
  <c r="M25" i="3"/>
  <c r="O25" i="3"/>
  <c r="Q25" i="3"/>
  <c r="S25" i="3"/>
  <c r="C26" i="3"/>
  <c r="E26" i="3"/>
  <c r="G26" i="3"/>
  <c r="I26" i="3"/>
  <c r="I23" i="3" s="1"/>
  <c r="I22" i="3" s="1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D6" i="2"/>
  <c r="E6" i="2" s="1"/>
  <c r="G6" i="2"/>
  <c r="I6" i="2"/>
  <c r="K6" i="2"/>
  <c r="M6" i="2"/>
  <c r="O6" i="2"/>
  <c r="Q6" i="2"/>
  <c r="S6" i="2"/>
  <c r="U6" i="2"/>
  <c r="W6" i="2"/>
  <c r="H7" i="2"/>
  <c r="J7" i="2"/>
  <c r="N7" i="2"/>
  <c r="P7" i="2"/>
  <c r="R7" i="2"/>
  <c r="V7" i="2"/>
  <c r="X7" i="2"/>
  <c r="C8" i="2"/>
  <c r="E8" i="2"/>
  <c r="G8" i="2"/>
  <c r="I8" i="2"/>
  <c r="K8" i="2"/>
  <c r="K7" i="2" s="1"/>
  <c r="M8" i="2"/>
  <c r="M7" i="2" s="1"/>
  <c r="O8" i="2"/>
  <c r="O7" i="2" s="1"/>
  <c r="Q8" i="2"/>
  <c r="Q7" i="2" s="1"/>
  <c r="S8" i="2"/>
  <c r="S7" i="2" s="1"/>
  <c r="U8" i="2"/>
  <c r="W8" i="2"/>
  <c r="H9" i="2"/>
  <c r="I9" i="2" s="1"/>
  <c r="I7" i="2" s="1"/>
  <c r="J9" i="2"/>
  <c r="K9" i="2"/>
  <c r="L9" i="2"/>
  <c r="L7" i="2" s="1"/>
  <c r="M9" i="2"/>
  <c r="N9" i="2"/>
  <c r="O9" i="2" s="1"/>
  <c r="P9" i="2"/>
  <c r="Q9" i="2" s="1"/>
  <c r="R9" i="2"/>
  <c r="S9" i="2"/>
  <c r="T9" i="2"/>
  <c r="T7" i="2" s="1"/>
  <c r="U9" i="2"/>
  <c r="U7" i="2" s="1"/>
  <c r="V9" i="2"/>
  <c r="W9" i="2" s="1"/>
  <c r="W7" i="2" s="1"/>
  <c r="C10" i="2"/>
  <c r="D10" i="2"/>
  <c r="E10" i="2" s="1"/>
  <c r="G10" i="2"/>
  <c r="I10" i="2"/>
  <c r="K10" i="2"/>
  <c r="M10" i="2"/>
  <c r="O10" i="2"/>
  <c r="Q10" i="2"/>
  <c r="S10" i="2"/>
  <c r="U10" i="2"/>
  <c r="W10" i="2"/>
  <c r="C11" i="2"/>
  <c r="E11" i="2"/>
  <c r="G11" i="2"/>
  <c r="I11" i="2"/>
  <c r="K11" i="2"/>
  <c r="M11" i="2"/>
  <c r="O11" i="2"/>
  <c r="Q11" i="2"/>
  <c r="S11" i="2"/>
  <c r="U11" i="2"/>
  <c r="W11" i="2"/>
  <c r="C12" i="2"/>
  <c r="D12" i="2"/>
  <c r="E12" i="2" s="1"/>
  <c r="G12" i="2"/>
  <c r="I12" i="2"/>
  <c r="K12" i="2"/>
  <c r="M12" i="2"/>
  <c r="O12" i="2"/>
  <c r="Q12" i="2"/>
  <c r="S12" i="2"/>
  <c r="U12" i="2"/>
  <c r="W12" i="2"/>
  <c r="C13" i="2"/>
  <c r="D13" i="2"/>
  <c r="E13" i="2"/>
  <c r="G13" i="2"/>
  <c r="I13" i="2"/>
  <c r="K13" i="2"/>
  <c r="M13" i="2"/>
  <c r="O13" i="2"/>
  <c r="Q13" i="2"/>
  <c r="S13" i="2"/>
  <c r="U13" i="2"/>
  <c r="W13" i="2"/>
  <c r="C14" i="2"/>
  <c r="E14" i="2"/>
  <c r="G14" i="2"/>
  <c r="I14" i="2"/>
  <c r="K14" i="2"/>
  <c r="M14" i="2"/>
  <c r="O14" i="2"/>
  <c r="Q14" i="2"/>
  <c r="S14" i="2"/>
  <c r="U14" i="2"/>
  <c r="W14" i="2"/>
  <c r="C15" i="2"/>
  <c r="E15" i="2"/>
  <c r="G15" i="2"/>
  <c r="I15" i="2"/>
  <c r="K15" i="2"/>
  <c r="M15" i="2"/>
  <c r="O15" i="2"/>
  <c r="Q15" i="2"/>
  <c r="S15" i="2"/>
  <c r="U15" i="2"/>
  <c r="W15" i="2"/>
  <c r="C16" i="2"/>
  <c r="D16" i="2"/>
  <c r="E16" i="2" s="1"/>
  <c r="G16" i="2"/>
  <c r="I16" i="2"/>
  <c r="K16" i="2"/>
  <c r="M16" i="2"/>
  <c r="O16" i="2"/>
  <c r="Q16" i="2"/>
  <c r="S16" i="2"/>
  <c r="U16" i="2"/>
  <c r="W16" i="2"/>
  <c r="C17" i="2"/>
  <c r="E17" i="2"/>
  <c r="G17" i="2"/>
  <c r="I17" i="2"/>
  <c r="K17" i="2"/>
  <c r="M17" i="2"/>
  <c r="O17" i="2"/>
  <c r="Q17" i="2"/>
  <c r="S17" i="2"/>
  <c r="U17" i="2"/>
  <c r="W17" i="2"/>
  <c r="B18" i="2"/>
  <c r="C18" i="2"/>
  <c r="D18" i="2"/>
  <c r="E18" i="2"/>
  <c r="F18" i="2"/>
  <c r="F9" i="2" s="1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L24" i="2"/>
  <c r="M24" i="2"/>
  <c r="T24" i="2"/>
  <c r="U24" i="2"/>
  <c r="B25" i="2"/>
  <c r="C25" i="2" s="1"/>
  <c r="C24" i="2" s="1"/>
  <c r="F25" i="2"/>
  <c r="F24" i="2" s="1"/>
  <c r="G25" i="2"/>
  <c r="G24" i="2" s="1"/>
  <c r="H25" i="2"/>
  <c r="I25" i="2" s="1"/>
  <c r="I24" i="2" s="1"/>
  <c r="J25" i="2"/>
  <c r="K25" i="2" s="1"/>
  <c r="K24" i="2" s="1"/>
  <c r="L25" i="2"/>
  <c r="M25" i="2"/>
  <c r="N25" i="2"/>
  <c r="N24" i="2" s="1"/>
  <c r="O25" i="2"/>
  <c r="O24" i="2" s="1"/>
  <c r="P25" i="2"/>
  <c r="Q25" i="2" s="1"/>
  <c r="Q24" i="2" s="1"/>
  <c r="R25" i="2"/>
  <c r="S25" i="2" s="1"/>
  <c r="S24" i="2" s="1"/>
  <c r="T25" i="2"/>
  <c r="U25" i="2"/>
  <c r="V25" i="2"/>
  <c r="V24" i="2" s="1"/>
  <c r="W25" i="2"/>
  <c r="W24" i="2" s="1"/>
  <c r="C26" i="2"/>
  <c r="D26" i="2"/>
  <c r="E26" i="2"/>
  <c r="G26" i="2"/>
  <c r="I26" i="2"/>
  <c r="K26" i="2"/>
  <c r="M26" i="2"/>
  <c r="O26" i="2"/>
  <c r="Q26" i="2"/>
  <c r="S26" i="2"/>
  <c r="U26" i="2"/>
  <c r="W26" i="2"/>
  <c r="C27" i="2"/>
  <c r="D27" i="2"/>
  <c r="E27" i="2"/>
  <c r="G27" i="2"/>
  <c r="I27" i="2"/>
  <c r="K27" i="2"/>
  <c r="M27" i="2"/>
  <c r="O27" i="2"/>
  <c r="Q27" i="2"/>
  <c r="S27" i="2"/>
  <c r="U27" i="2"/>
  <c r="W27" i="2"/>
  <c r="C28" i="2"/>
  <c r="D28" i="2"/>
  <c r="E28" i="2" s="1"/>
  <c r="G28" i="2"/>
  <c r="I28" i="2"/>
  <c r="K28" i="2"/>
  <c r="M28" i="2"/>
  <c r="O28" i="2"/>
  <c r="Q28" i="2"/>
  <c r="S28" i="2"/>
  <c r="U28" i="2"/>
  <c r="W28" i="2"/>
  <c r="C29" i="2"/>
  <c r="D29" i="2"/>
  <c r="E29" i="2"/>
  <c r="G29" i="2"/>
  <c r="I29" i="2"/>
  <c r="K29" i="2"/>
  <c r="M29" i="2"/>
  <c r="O29" i="2"/>
  <c r="Q29" i="2"/>
  <c r="S29" i="2"/>
  <c r="U29" i="2"/>
  <c r="W29" i="2"/>
  <c r="C30" i="2"/>
  <c r="D30" i="2"/>
  <c r="E30" i="2" s="1"/>
  <c r="G30" i="2"/>
  <c r="I30" i="2"/>
  <c r="K30" i="2"/>
  <c r="M30" i="2"/>
  <c r="O30" i="2"/>
  <c r="Q30" i="2"/>
  <c r="S30" i="2"/>
  <c r="U30" i="2"/>
  <c r="W30" i="2"/>
  <c r="J5" i="1"/>
  <c r="X5" i="1"/>
  <c r="C6" i="1"/>
  <c r="K6" i="1"/>
  <c r="S6" i="1"/>
  <c r="B7" i="1"/>
  <c r="J7" i="1"/>
  <c r="C8" i="1"/>
  <c r="H8" i="1"/>
  <c r="H6" i="1" s="1"/>
  <c r="K8" i="1"/>
  <c r="P8" i="1"/>
  <c r="P6" i="1" s="1"/>
  <c r="S8" i="1"/>
  <c r="X8" i="1"/>
  <c r="X6" i="1" s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B16" i="1"/>
  <c r="J16" i="1"/>
  <c r="B17" i="1"/>
  <c r="C17" i="1"/>
  <c r="D17" i="1"/>
  <c r="E17" i="1"/>
  <c r="E8" i="1" s="1"/>
  <c r="E6" i="1" s="1"/>
  <c r="F17" i="1"/>
  <c r="F8" i="1" s="1"/>
  <c r="F6" i="1" s="1"/>
  <c r="G17" i="1"/>
  <c r="G8" i="1" s="1"/>
  <c r="G6" i="1" s="1"/>
  <c r="H17" i="1"/>
  <c r="I17" i="1"/>
  <c r="I8" i="1" s="1"/>
  <c r="I6" i="1" s="1"/>
  <c r="J17" i="1"/>
  <c r="K17" i="1"/>
  <c r="L17" i="1"/>
  <c r="M17" i="1"/>
  <c r="M8" i="1" s="1"/>
  <c r="M6" i="1" s="1"/>
  <c r="N17" i="1"/>
  <c r="N8" i="1" s="1"/>
  <c r="N6" i="1" s="1"/>
  <c r="O17" i="1"/>
  <c r="O8" i="1" s="1"/>
  <c r="O6" i="1" s="1"/>
  <c r="P17" i="1"/>
  <c r="Q17" i="1"/>
  <c r="Q8" i="1" s="1"/>
  <c r="Q6" i="1" s="1"/>
  <c r="R17" i="1"/>
  <c r="R8" i="1" s="1"/>
  <c r="R6" i="1" s="1"/>
  <c r="S17" i="1"/>
  <c r="T17" i="1"/>
  <c r="U17" i="1"/>
  <c r="U8" i="1" s="1"/>
  <c r="U6" i="1" s="1"/>
  <c r="V17" i="1"/>
  <c r="V8" i="1" s="1"/>
  <c r="V6" i="1" s="1"/>
  <c r="W17" i="1"/>
  <c r="W8" i="1" s="1"/>
  <c r="W6" i="1" s="1"/>
  <c r="X17" i="1"/>
  <c r="Y17" i="1"/>
  <c r="Y8" i="1" s="1"/>
  <c r="Y6" i="1" s="1"/>
  <c r="Z17" i="1"/>
  <c r="Z8" i="1" s="1"/>
  <c r="Z6" i="1" s="1"/>
  <c r="B23" i="1"/>
  <c r="C23" i="1"/>
  <c r="D23" i="1"/>
  <c r="D8" i="1" s="1"/>
  <c r="E23" i="1"/>
  <c r="F23" i="1"/>
  <c r="G23" i="1"/>
  <c r="H23" i="1"/>
  <c r="I23" i="1"/>
  <c r="J23" i="1"/>
  <c r="K23" i="1"/>
  <c r="L23" i="1"/>
  <c r="L8" i="1" s="1"/>
  <c r="M23" i="1"/>
  <c r="N23" i="1"/>
  <c r="O23" i="1"/>
  <c r="P23" i="1"/>
  <c r="Q23" i="1"/>
  <c r="R23" i="1"/>
  <c r="S23" i="1"/>
  <c r="T23" i="1"/>
  <c r="T8" i="1" s="1"/>
  <c r="T6" i="1" s="1"/>
  <c r="U23" i="1"/>
  <c r="V23" i="1"/>
  <c r="W23" i="1"/>
  <c r="X23" i="1"/>
  <c r="Y23" i="1"/>
  <c r="Z23" i="1"/>
  <c r="F5" i="3" l="1"/>
  <c r="G5" i="3" s="1"/>
  <c r="G6" i="3"/>
  <c r="D9" i="2"/>
  <c r="G9" i="2"/>
  <c r="G7" i="2" s="1"/>
  <c r="F7" i="2"/>
  <c r="D6" i="1"/>
  <c r="B8" i="1"/>
  <c r="B6" i="1" s="1"/>
  <c r="L6" i="1"/>
  <c r="J8" i="1"/>
  <c r="J6" i="1" s="1"/>
  <c r="D25" i="2"/>
  <c r="R24" i="2"/>
  <c r="J24" i="2"/>
  <c r="B24" i="2"/>
  <c r="B9" i="2" s="1"/>
  <c r="N23" i="5"/>
  <c r="F23" i="5"/>
  <c r="T6" i="5"/>
  <c r="U6" i="5" s="1"/>
  <c r="L6" i="5"/>
  <c r="M6" i="5" s="1"/>
  <c r="D6" i="5"/>
  <c r="E6" i="5" s="1"/>
  <c r="N5" i="3"/>
  <c r="O5" i="3" s="1"/>
  <c r="P24" i="2"/>
  <c r="H24" i="2"/>
  <c r="R6" i="5"/>
  <c r="S6" i="5" s="1"/>
  <c r="J6" i="5"/>
  <c r="K6" i="5" s="1"/>
  <c r="B6" i="5"/>
  <c r="C6" i="5" s="1"/>
  <c r="B7" i="2" l="1"/>
  <c r="C9" i="2"/>
  <c r="C7" i="2" s="1"/>
  <c r="E25" i="2"/>
  <c r="E24" i="2" s="1"/>
  <c r="D24" i="2"/>
  <c r="D7" i="2"/>
  <c r="E9" i="2"/>
  <c r="E7" i="2" s="1"/>
</calcChain>
</file>

<file path=xl/sharedStrings.xml><?xml version="1.0" encoding="utf-8"?>
<sst xmlns="http://schemas.openxmlformats.org/spreadsheetml/2006/main" count="778" uniqueCount="141">
  <si>
    <t>注　　全道の数のうち、歯科技工所・施術所・市町村保健センター（類似施設欄含む）各欄は、札幌市を除く。</t>
    <phoneticPr fontId="5"/>
  </si>
  <si>
    <r>
      <t>資料　保健所集計、</t>
    </r>
    <r>
      <rPr>
        <b/>
        <sz val="11"/>
        <color indexed="10"/>
        <rFont val="游ゴシック"/>
        <family val="3"/>
        <charset val="128"/>
        <scheme val="minor"/>
      </rPr>
      <t>医療施設調査</t>
    </r>
    <rPh sb="9" eb="11">
      <t>イリョウ</t>
    </rPh>
    <rPh sb="11" eb="13">
      <t>シセツ</t>
    </rPh>
    <rPh sb="13" eb="15">
      <t>チョウサ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</si>
  <si>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</si>
  <si>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</si>
  <si>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</si>
  <si>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</si>
  <si>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</si>
  <si>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</si>
  <si>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</si>
  <si>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</si>
  <si>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</si>
  <si>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</si>
  <si>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o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</si>
  <si>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</si>
  <si>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</si>
  <si>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</si>
  <si>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</si>
  <si>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</si>
  <si>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</si>
  <si>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</si>
  <si>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</si>
  <si>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</si>
  <si>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</si>
  <si>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</si>
  <si>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</si>
  <si>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</si>
  <si>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</si>
  <si>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</si>
  <si>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</si>
  <si>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</si>
  <si>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診療所（一般）</t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</si>
  <si>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</si>
  <si>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</si>
  <si>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</si>
  <si>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</si>
  <si>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</si>
  <si>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</si>
  <si>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</si>
  <si>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</si>
  <si>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</si>
  <si>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5"/>
  </si>
  <si>
    <t>衛生検査所</t>
  </si>
  <si>
    <t>市町村
保健センター　　　　　　　　　　及び同様の機能を持つセンター</t>
    <rPh sb="4" eb="6">
      <t>ホケン</t>
    </rPh>
    <rPh sb="20" eb="21">
      <t>オヨ</t>
    </rPh>
    <rPh sb="22" eb="24">
      <t>ドウヨウ</t>
    </rPh>
    <rPh sb="25" eb="27">
      <t>キノウ</t>
    </rPh>
    <rPh sb="28" eb="29">
      <t>モ</t>
    </rPh>
    <phoneticPr fontId="5"/>
  </si>
  <si>
    <t>施術所</t>
    <phoneticPr fontId="5"/>
  </si>
  <si>
    <t>助産所</t>
  </si>
  <si>
    <t>歯科技工所</t>
  </si>
  <si>
    <t>歯科診療所</t>
  </si>
  <si>
    <t>療養病床</t>
    <phoneticPr fontId="5"/>
  </si>
  <si>
    <t>救急告示
医療施設</t>
    <rPh sb="5" eb="7">
      <t>イリョウ</t>
    </rPh>
    <rPh sb="7" eb="9">
      <t>シセツ</t>
    </rPh>
    <phoneticPr fontId="5"/>
  </si>
  <si>
    <t>診療所（歯科診療所を除く）</t>
  </si>
  <si>
    <t>病院</t>
    <phoneticPr fontId="5"/>
  </si>
  <si>
    <t>平成30年10月1日現在</t>
    <rPh sb="7" eb="8">
      <t>ツキ</t>
    </rPh>
    <rPh sb="9" eb="10">
      <t>ヒ</t>
    </rPh>
    <rPh sb="10" eb="12">
      <t>ゲンザイ</t>
    </rPh>
    <phoneticPr fontId="5"/>
  </si>
  <si>
    <t>第６４表　保健医療施設数</t>
    <phoneticPr fontId="5"/>
  </si>
  <si>
    <t>南檜山
第2次保健
医療福祉圏</t>
    <phoneticPr fontId="5"/>
  </si>
  <si>
    <t>北渡島檜山
第2次保健
医療福祉圏</t>
    <phoneticPr fontId="5"/>
  </si>
  <si>
    <t>函館市</t>
    <rPh sb="0" eb="3">
      <t>ハコダテシ</t>
    </rPh>
    <phoneticPr fontId="5"/>
  </si>
  <si>
    <t>北海道保健統計年報</t>
    <rPh sb="0" eb="3">
      <t>ホッカイドウ</t>
    </rPh>
    <rPh sb="3" eb="5">
      <t>ホケン</t>
    </rPh>
    <rPh sb="5" eb="7">
      <t>トウケイ</t>
    </rPh>
    <rPh sb="7" eb="9">
      <t>ネンポウ</t>
    </rPh>
    <phoneticPr fontId="5"/>
  </si>
  <si>
    <t>人口
  10万対</t>
    <phoneticPr fontId="5"/>
  </si>
  <si>
    <t>実数</t>
  </si>
  <si>
    <t>人口
 10万対</t>
    <phoneticPr fontId="5"/>
  </si>
  <si>
    <t>30年推計日本人人口</t>
    <rPh sb="2" eb="3">
      <t>ネン</t>
    </rPh>
    <phoneticPr fontId="5"/>
  </si>
  <si>
    <t>療養病床数</t>
    <rPh sb="0" eb="2">
      <t>リョウヨウ</t>
    </rPh>
    <rPh sb="2" eb="4">
      <t>ビョウショウ</t>
    </rPh>
    <rPh sb="4" eb="5">
      <t>スウ</t>
    </rPh>
    <phoneticPr fontId="5"/>
  </si>
  <si>
    <t>一般病床数</t>
    <rPh sb="0" eb="2">
      <t>イッパン</t>
    </rPh>
    <phoneticPr fontId="5"/>
  </si>
  <si>
    <t>施設数</t>
    <phoneticPr fontId="5"/>
  </si>
  <si>
    <t>感染症病床</t>
    <rPh sb="0" eb="3">
      <t>カンセンショウ</t>
    </rPh>
    <rPh sb="3" eb="5">
      <t>ビョウショウ</t>
    </rPh>
    <phoneticPr fontId="5"/>
  </si>
  <si>
    <t>結核病床</t>
    <rPh sb="2" eb="4">
      <t>ビョウショウ</t>
    </rPh>
    <phoneticPr fontId="5"/>
  </si>
  <si>
    <t>精神病床</t>
    <rPh sb="2" eb="4">
      <t>ビョウショウ</t>
    </rPh>
    <phoneticPr fontId="5"/>
  </si>
  <si>
    <t>一般病床</t>
    <rPh sb="2" eb="4">
      <t>ビョウショウ</t>
    </rPh>
    <phoneticPr fontId="5"/>
  </si>
  <si>
    <t>歯科</t>
    <phoneticPr fontId="5"/>
  </si>
  <si>
    <t>　　　一般</t>
    <phoneticPr fontId="5"/>
  </si>
  <si>
    <t>　　　病床数</t>
    <phoneticPr fontId="5"/>
  </si>
  <si>
    <t>施設数</t>
    <rPh sb="0" eb="2">
      <t>シセツ</t>
    </rPh>
    <phoneticPr fontId="5"/>
  </si>
  <si>
    <t>　　　診療所</t>
    <phoneticPr fontId="5"/>
  </si>
  <si>
    <t>　　病院</t>
    <phoneticPr fontId="5"/>
  </si>
  <si>
    <t>平成30年10月1日現在</t>
    <rPh sb="7" eb="8">
      <t>ガツ</t>
    </rPh>
    <rPh sb="9" eb="12">
      <t>ニチゲンザイ</t>
    </rPh>
    <phoneticPr fontId="5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</si>
  <si>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5"/>
  </si>
  <si>
    <t>資料　医師･歯科医師・薬剤師調査、看護師等業務従事届、衛生行政報告例</t>
    <rPh sb="0" eb="2">
      <t>シリョウ</t>
    </rPh>
    <rPh sb="3" eb="5">
      <t>イシ</t>
    </rPh>
    <rPh sb="6" eb="8">
      <t>シカ</t>
    </rPh>
    <rPh sb="8" eb="10">
      <t>イシ</t>
    </rPh>
    <rPh sb="11" eb="14">
      <t>ヤクザイシ</t>
    </rPh>
    <rPh sb="14" eb="16">
      <t>チョウサ</t>
    </rPh>
    <rPh sb="17" eb="19">
      <t>カンゴ</t>
    </rPh>
    <rPh sb="19" eb="21">
      <t>シトウ</t>
    </rPh>
    <rPh sb="21" eb="23">
      <t>ギョウム</t>
    </rPh>
    <rPh sb="23" eb="25">
      <t>ジュウジ</t>
    </rPh>
    <rPh sb="25" eb="26">
      <t>トド</t>
    </rPh>
    <rPh sb="27" eb="29">
      <t>エイセイ</t>
    </rPh>
    <rPh sb="29" eb="31">
      <t>ギョウセイ</t>
    </rPh>
    <rPh sb="31" eb="34">
      <t>ホウコクレイ</t>
    </rPh>
    <phoneticPr fontId="5"/>
  </si>
  <si>
    <t>人口
10万対</t>
    <phoneticPr fontId="5"/>
  </si>
  <si>
    <t>○年推計日本人人口</t>
  </si>
  <si>
    <t>准看護師</t>
    <rPh sb="3" eb="4">
      <t>シ</t>
    </rPh>
    <phoneticPr fontId="5"/>
  </si>
  <si>
    <t>看護師</t>
    <rPh sb="2" eb="3">
      <t>シ</t>
    </rPh>
    <phoneticPr fontId="5"/>
  </si>
  <si>
    <t>助産師</t>
    <rPh sb="2" eb="3">
      <t>シ</t>
    </rPh>
    <phoneticPr fontId="5"/>
  </si>
  <si>
    <t>保健師</t>
    <rPh sb="2" eb="3">
      <t>シ</t>
    </rPh>
    <phoneticPr fontId="5"/>
  </si>
  <si>
    <t>歯科技工士</t>
    <rPh sb="0" eb="2">
      <t>シカ</t>
    </rPh>
    <rPh sb="2" eb="5">
      <t>ギコウシ</t>
    </rPh>
    <phoneticPr fontId="5"/>
  </si>
  <si>
    <t>歯科衛生士</t>
    <rPh sb="0" eb="2">
      <t>シカ</t>
    </rPh>
    <rPh sb="2" eb="5">
      <t>エイセイシ</t>
    </rPh>
    <phoneticPr fontId="5"/>
  </si>
  <si>
    <t>薬剤師</t>
    <phoneticPr fontId="5"/>
  </si>
  <si>
    <t>歯科医師</t>
    <phoneticPr fontId="5"/>
  </si>
  <si>
    <t>医師</t>
    <phoneticPr fontId="5"/>
  </si>
  <si>
    <t>平成30年末現在</t>
    <rPh sb="6" eb="8">
      <t>ゲンザイ</t>
    </rPh>
    <phoneticPr fontId="5"/>
  </si>
  <si>
    <t>第６６－１表　保健医療従事者数（人口１０万対）</t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</si>
  <si>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</si>
  <si>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非常勤（延人員）</t>
    <rPh sb="0" eb="1">
      <t>ヒ</t>
    </rPh>
    <rPh sb="1" eb="3">
      <t>ジョウキン</t>
    </rPh>
    <rPh sb="4" eb="7">
      <t>ノベジンイン</t>
    </rPh>
    <phoneticPr fontId="5"/>
  </si>
  <si>
    <t>常勤（実人員）</t>
    <rPh sb="0" eb="2">
      <t>ジョウキン</t>
    </rPh>
    <rPh sb="3" eb="6">
      <t>ジツジンイン</t>
    </rPh>
    <phoneticPr fontId="5"/>
  </si>
  <si>
    <t>江差保健所</t>
    <rPh sb="0" eb="2">
      <t>エサシ</t>
    </rPh>
    <phoneticPr fontId="5"/>
  </si>
  <si>
    <t>南檜山第二次保健医療福祉圏</t>
    <rPh sb="0" eb="1">
      <t>ミナミ</t>
    </rPh>
    <rPh sb="1" eb="3">
      <t>ヒヤマ</t>
    </rPh>
    <rPh sb="3" eb="4">
      <t>ダイ</t>
    </rPh>
    <rPh sb="4" eb="5">
      <t>2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</si>
  <si>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八雲保健所</t>
    <rPh sb="0" eb="5">
      <t>ヤクオホケンジョ</t>
    </rPh>
    <phoneticPr fontId="5"/>
  </si>
  <si>
    <t>北渡島檜山第二次保健医療福祉圏</t>
    <rPh sb="0" eb="5">
      <t>キタオシマヒヤマ</t>
    </rPh>
    <rPh sb="5" eb="6">
      <t>ダイ</t>
    </rPh>
    <rPh sb="6" eb="7">
      <t>2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</si>
  <si>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</si>
  <si>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phoneticPr fontId="5"/>
  </si>
  <si>
    <t>第二次保健医療福祉圏</t>
    <rPh sb="0" eb="1">
      <t>ダイ</t>
    </rPh>
    <rPh sb="1" eb="2">
      <t>2</t>
    </rPh>
    <rPh sb="2" eb="3">
      <t>ジ</t>
    </rPh>
    <rPh sb="3" eb="5">
      <t>ホケン</t>
    </rPh>
    <rPh sb="5" eb="7">
      <t>イリョウ</t>
    </rPh>
    <rPh sb="7" eb="9">
      <t>フクシ</t>
    </rPh>
    <rPh sb="9" eb="10">
      <t>ケン</t>
    </rPh>
    <phoneticPr fontId="5"/>
  </si>
  <si>
    <t>医療監視員</t>
    <rPh sb="0" eb="2">
      <t>イリョウ</t>
    </rPh>
    <rPh sb="2" eb="5">
      <t>カンシイン</t>
    </rPh>
    <phoneticPr fontId="5"/>
  </si>
  <si>
    <t>環境衛生監視員</t>
    <rPh sb="0" eb="2">
      <t>カンキョウ</t>
    </rPh>
    <rPh sb="2" eb="4">
      <t>エイセイ</t>
    </rPh>
    <rPh sb="4" eb="7">
      <t>カンシイン</t>
    </rPh>
    <phoneticPr fontId="5"/>
  </si>
  <si>
    <t>食品衛生監視員</t>
    <rPh sb="0" eb="2">
      <t>ショクヒン</t>
    </rPh>
    <rPh sb="2" eb="4">
      <t>エイセイ</t>
    </rPh>
    <rPh sb="4" eb="7">
      <t>カンシイン</t>
    </rPh>
    <phoneticPr fontId="5"/>
  </si>
  <si>
    <t>栄養指導員</t>
    <rPh sb="0" eb="2">
      <t>エイヨウ</t>
    </rPh>
    <rPh sb="2" eb="5">
      <t>シドウイン</t>
    </rPh>
    <phoneticPr fontId="5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</si>
  <si>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5"/>
  </si>
  <si>
    <t>精神保健福祉士</t>
    <rPh sb="0" eb="2">
      <t>セイシン</t>
    </rPh>
    <rPh sb="2" eb="4">
      <t>ホケン</t>
    </rPh>
    <rPh sb="4" eb="7">
      <t>フクシシ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</si>
  <si>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</si>
  <si>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</si>
  <si>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その他</t>
    <rPh sb="2" eb="3">
      <t>タ</t>
    </rPh>
    <phoneticPr fontId="5"/>
  </si>
  <si>
    <t>栄養士</t>
    <rPh sb="0" eb="3">
      <t>エイヨウシ</t>
    </rPh>
    <phoneticPr fontId="5"/>
  </si>
  <si>
    <t>管理栄養士</t>
    <rPh sb="0" eb="2">
      <t>カンリ</t>
    </rPh>
    <rPh sb="2" eb="5">
      <t>エイヨウシ</t>
    </rPh>
    <phoneticPr fontId="5"/>
  </si>
  <si>
    <t>衛生検査技師</t>
    <rPh sb="0" eb="2">
      <t>エイセイ</t>
    </rPh>
    <rPh sb="2" eb="4">
      <t>ケンサ</t>
    </rPh>
    <rPh sb="4" eb="6">
      <t>ギシ</t>
    </rPh>
    <phoneticPr fontId="5"/>
  </si>
  <si>
    <t>臨床検査技師</t>
    <rPh sb="0" eb="2">
      <t>リンショウ</t>
    </rPh>
    <rPh sb="2" eb="4">
      <t>ケンサ</t>
    </rPh>
    <rPh sb="4" eb="6">
      <t>ギシ</t>
    </rPh>
    <phoneticPr fontId="5"/>
  </si>
  <si>
    <t>診療エックス線技師</t>
    <rPh sb="0" eb="2">
      <t>シンリョウ</t>
    </rPh>
    <rPh sb="6" eb="7">
      <t>セン</t>
    </rPh>
    <rPh sb="7" eb="9">
      <t>ギシ</t>
    </rPh>
    <phoneticPr fontId="5"/>
  </si>
  <si>
    <t>診療放射線技師</t>
    <rPh sb="0" eb="2">
      <t>シンリョウ</t>
    </rPh>
    <rPh sb="2" eb="5">
      <t>ホウシャセン</t>
    </rPh>
    <rPh sb="5" eb="7">
      <t>ギシ</t>
    </rPh>
    <phoneticPr fontId="5"/>
  </si>
  <si>
    <t>作業療法士</t>
    <rPh sb="0" eb="2">
      <t>サギョウ</t>
    </rPh>
    <rPh sb="2" eb="5">
      <t>リョウホウシ</t>
    </rPh>
    <phoneticPr fontId="5"/>
  </si>
  <si>
    <t>理学療法士</t>
    <phoneticPr fontId="5"/>
  </si>
  <si>
    <t>准看護師</t>
    <rPh sb="0" eb="4">
      <t>ジュンカンゴシ</t>
    </rPh>
    <phoneticPr fontId="5"/>
  </si>
  <si>
    <t>看護師</t>
    <rPh sb="0" eb="3">
      <t>カンゴシ</t>
    </rPh>
    <phoneticPr fontId="5"/>
  </si>
  <si>
    <t>助産師</t>
    <rPh sb="0" eb="3">
      <t>ジョサンシ</t>
    </rPh>
    <phoneticPr fontId="5"/>
  </si>
  <si>
    <t>保健師</t>
    <rPh sb="0" eb="3">
      <t>ホケンシ</t>
    </rPh>
    <phoneticPr fontId="5"/>
  </si>
  <si>
    <t>薬剤師</t>
    <rPh sb="0" eb="3">
      <t>ヤクザイシ</t>
    </rPh>
    <phoneticPr fontId="5"/>
  </si>
  <si>
    <t>獣医師</t>
    <rPh sb="0" eb="3">
      <t>ジュウイシ</t>
    </rPh>
    <phoneticPr fontId="5"/>
  </si>
  <si>
    <t>平成30年度</t>
    <rPh sb="0" eb="2">
      <t>ヘイセイ</t>
    </rPh>
    <phoneticPr fontId="5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</si>
  <si>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5"/>
  </si>
  <si>
    <t>注２　栄養士、管理栄養士については、有する免許の種類によりそれぞれに計上することとした。</t>
    <rPh sb="0" eb="1">
      <t>チュウ</t>
    </rPh>
    <rPh sb="3" eb="6">
      <t>エイヨウシ</t>
    </rPh>
    <rPh sb="7" eb="9">
      <t>カンリ</t>
    </rPh>
    <rPh sb="9" eb="12">
      <t>エイヨウシ</t>
    </rPh>
    <rPh sb="18" eb="19">
      <t>ユウ</t>
    </rPh>
    <rPh sb="21" eb="23">
      <t>メンキョ</t>
    </rPh>
    <rPh sb="24" eb="26">
      <t>シュルイ</t>
    </rPh>
    <rPh sb="34" eb="36">
      <t>ケイジョウ</t>
    </rPh>
    <phoneticPr fontId="5"/>
  </si>
  <si>
    <t>注１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5"/>
  </si>
  <si>
    <t>資料　病院報告</t>
    <rPh sb="3" eb="5">
      <t>ビョウイン</t>
    </rPh>
    <rPh sb="5" eb="7">
      <t>ホウコク</t>
    </rPh>
    <phoneticPr fontId="5"/>
  </si>
  <si>
    <t>常勤換算数</t>
    <rPh sb="0" eb="2">
      <t>ジョウキン</t>
    </rPh>
    <rPh sb="2" eb="4">
      <t>カンサン</t>
    </rPh>
    <rPh sb="4" eb="5">
      <t>スウ</t>
    </rPh>
    <phoneticPr fontId="5"/>
  </si>
  <si>
    <t>○年　　　　　推計日本人人口</t>
    <rPh sb="7" eb="9">
      <t>スイケイ</t>
    </rPh>
    <rPh sb="9" eb="12">
      <t>ニホンジン</t>
    </rPh>
    <rPh sb="12" eb="14">
      <t>ジンコウ</t>
    </rPh>
    <phoneticPr fontId="5"/>
  </si>
  <si>
    <t>言語聴覚士</t>
    <rPh sb="0" eb="2">
      <t>ゲンゴ</t>
    </rPh>
    <rPh sb="2" eb="5">
      <t>チョウカクシ</t>
    </rPh>
    <phoneticPr fontId="5"/>
  </si>
  <si>
    <t>義肢装具士</t>
    <rPh sb="0" eb="2">
      <t>ギシ</t>
    </rPh>
    <rPh sb="2" eb="5">
      <t>ソウグシ</t>
    </rPh>
    <phoneticPr fontId="5"/>
  </si>
  <si>
    <t>臨床工学技士</t>
    <phoneticPr fontId="5"/>
  </si>
  <si>
    <t>視能訓練士</t>
    <phoneticPr fontId="5"/>
  </si>
  <si>
    <t>作業療法士</t>
    <phoneticPr fontId="5"/>
  </si>
  <si>
    <t>臨床・衛生
検査技師</t>
    <rPh sb="4" eb="5">
      <t>セイ</t>
    </rPh>
    <rPh sb="6" eb="8">
      <t>ケンサ</t>
    </rPh>
    <rPh sb="8" eb="10">
      <t>ギシ</t>
    </rPh>
    <phoneticPr fontId="5"/>
  </si>
  <si>
    <t>診療放射線X線技師</t>
    <rPh sb="6" eb="7">
      <t>セン</t>
    </rPh>
    <rPh sb="7" eb="9">
      <t>ギシ</t>
    </rPh>
    <phoneticPr fontId="5"/>
  </si>
  <si>
    <t>管理栄養士</t>
    <phoneticPr fontId="5"/>
  </si>
  <si>
    <t xml:space="preserve">
栄養士</t>
    <phoneticPr fontId="5"/>
  </si>
  <si>
    <t>H30年</t>
    <phoneticPr fontId="5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</si>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</sst>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#,##0_ ;[Red]\-#,##0\ "/>
    <numFmt numFmtId="178" formatCode="#,##0;[Red]\-#,##0;\-"/>
    <numFmt numFmtId="179" formatCode="0.0_);[Red]\(0.0\)"/>
    <numFmt numFmtId="180" formatCode="#,##0.0_);[Red]\(#,##0.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1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00">
    <xf numFmtId="0" fontId="0" fillId="0" borderId="0" xfId="0">
      <alignment vertical="center"/>
    </xf>
    <xf numFmtId="0" fontId="2" fillId="0" borderId="0" xfId="1" applyFont="1"/>
    <xf numFmtId="38" fontId="2" fillId="0" borderId="0" xfId="2" applyFont="1"/>
    <xf numFmtId="0" fontId="2" fillId="0" borderId="0" xfId="1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Border="1" applyAlignment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Fill="1" applyBorder="1" applyAlignment="1" applyProtection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 applyProtection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 applyProtection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7" fillId="3" borderId="1" xfId="2" applyFont="1" applyFill="1" applyBorder="1" applyAlignment="1">
      <alignment horizontal="right" vertical="center"/>
    </xf>
    <xf numFmtId="38" fontId="1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right" vertical="center"/>
    </xf>
    <xf numFmtId="38" fontId="7" fillId="0" borderId="1" xfId="2" applyFont="1" applyFill="1" applyBorder="1" applyAlignment="1">
      <alignment horizontal="right"/>
    </xf>
    <xf numFmtId="38" fontId="1" fillId="0" borderId="1" xfId="2" applyFont="1" applyFill="1" applyBorder="1" applyAlignment="1">
      <alignment horizontal="right"/>
    </xf>
    <xf numFmtId="38" fontId="4" fillId="0" borderId="1" xfId="2" applyFont="1" applyFill="1" applyBorder="1" applyAlignment="1">
      <alignment horizontal="right"/>
    </xf>
    <xf numFmtId="38" fontId="8" fillId="0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right"/>
    </xf>
    <xf numFmtId="38" fontId="10" fillId="2" borderId="1" xfId="2" applyFont="1" applyFill="1" applyBorder="1" applyAlignment="1">
      <alignment horizontal="right"/>
    </xf>
    <xf numFmtId="38" fontId="11" fillId="2" borderId="1" xfId="2" applyFont="1" applyFill="1" applyBorder="1" applyAlignment="1">
      <alignment horizontal="right"/>
    </xf>
    <xf numFmtId="0" fontId="2" fillId="0" borderId="0" xfId="1" applyFont="1" applyAlignment="1">
      <alignment shrinkToFit="1"/>
    </xf>
    <xf numFmtId="38" fontId="4" fillId="0" borderId="0" xfId="2" applyFont="1" applyAlignment="1">
      <alignment shrinkToFit="1"/>
    </xf>
    <xf numFmtId="38" fontId="4" fillId="0" borderId="0" xfId="2" applyFont="1" applyBorder="1" applyAlignment="1">
      <alignment shrinkToFit="1"/>
    </xf>
    <xf numFmtId="38" fontId="4" fillId="3" borderId="1" xfId="2" applyFont="1" applyFill="1" applyBorder="1" applyAlignment="1">
      <alignment horizontal="right" shrinkToFit="1"/>
    </xf>
    <xf numFmtId="0" fontId="4" fillId="3" borderId="1" xfId="1" applyFont="1" applyFill="1" applyBorder="1" applyAlignment="1">
      <alignment shrinkToFit="1"/>
    </xf>
    <xf numFmtId="38" fontId="4" fillId="3" borderId="2" xfId="2" applyFont="1" applyFill="1" applyBorder="1" applyAlignment="1">
      <alignment horizontal="right" shrinkToFit="1"/>
    </xf>
    <xf numFmtId="38" fontId="4" fillId="3" borderId="3" xfId="2" applyFont="1" applyFill="1" applyBorder="1" applyAlignment="1">
      <alignment horizontal="right" shrinkToFit="1"/>
    </xf>
    <xf numFmtId="38" fontId="4" fillId="3" borderId="4" xfId="2" applyFont="1" applyFill="1" applyBorder="1" applyAlignment="1">
      <alignment horizontal="right" shrinkToFit="1"/>
    </xf>
    <xf numFmtId="0" fontId="2" fillId="0" borderId="0" xfId="1" applyFont="1" applyAlignment="1">
      <alignment wrapText="1"/>
    </xf>
    <xf numFmtId="38" fontId="4" fillId="0" borderId="0" xfId="2" applyFont="1" applyAlignment="1">
      <alignment wrapText="1"/>
    </xf>
    <xf numFmtId="38" fontId="4" fillId="0" borderId="5" xfId="2" applyFont="1" applyBorder="1" applyAlignment="1">
      <alignment horizontal="center" vertical="top" textRotation="255" wrapText="1"/>
    </xf>
    <xf numFmtId="38" fontId="4" fillId="0" borderId="6" xfId="2" applyFont="1" applyBorder="1" applyAlignment="1">
      <alignment horizontal="center" vertical="top" textRotation="255" wrapText="1"/>
    </xf>
    <xf numFmtId="38" fontId="4" fillId="0" borderId="7" xfId="2" applyFont="1" applyBorder="1" applyAlignment="1">
      <alignment horizontal="center" vertical="top" textRotation="255" wrapText="1"/>
    </xf>
    <xf numFmtId="38" fontId="4" fillId="0" borderId="3" xfId="2" applyFont="1" applyBorder="1" applyAlignment="1">
      <alignment horizontal="center" vertical="top" textRotation="255" wrapText="1"/>
    </xf>
    <xf numFmtId="38" fontId="4" fillId="0" borderId="7" xfId="2" applyFont="1" applyFill="1" applyBorder="1" applyAlignment="1">
      <alignment horizontal="center" vertical="top" textRotation="255" wrapText="1"/>
    </xf>
    <xf numFmtId="38" fontId="4" fillId="0" borderId="8" xfId="2" applyFont="1" applyBorder="1" applyAlignment="1">
      <alignment horizontal="center" vertical="top" wrapText="1"/>
    </xf>
    <xf numFmtId="38" fontId="4" fillId="0" borderId="7" xfId="2" applyFont="1" applyFill="1" applyBorder="1" applyAlignment="1">
      <alignment horizontal="center" vertical="center" wrapText="1"/>
    </xf>
    <xf numFmtId="38" fontId="4" fillId="0" borderId="7" xfId="2" applyFont="1" applyBorder="1" applyAlignment="1">
      <alignment horizontal="center" vertical="top" wrapText="1"/>
    </xf>
    <xf numFmtId="38" fontId="4" fillId="0" borderId="9" xfId="2" applyFont="1" applyFill="1" applyBorder="1" applyAlignment="1">
      <alignment horizontal="center" vertical="center" wrapText="1"/>
    </xf>
    <xf numFmtId="38" fontId="4" fillId="0" borderId="10" xfId="2" applyFont="1" applyBorder="1" applyAlignment="1">
      <alignment horizontal="left" wrapText="1"/>
    </xf>
    <xf numFmtId="38" fontId="4" fillId="0" borderId="11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 wrapText="1"/>
    </xf>
    <xf numFmtId="38" fontId="4" fillId="0" borderId="13" xfId="2" applyFont="1" applyBorder="1" applyAlignment="1">
      <alignment horizontal="center" vertical="top" textRotation="255" wrapText="1"/>
    </xf>
    <xf numFmtId="38" fontId="4" fillId="0" borderId="14" xfId="2" applyFont="1" applyBorder="1" applyAlignment="1">
      <alignment horizontal="center" vertical="center" wrapText="1"/>
    </xf>
    <xf numFmtId="38" fontId="4" fillId="0" borderId="6" xfId="2" applyFont="1" applyBorder="1" applyAlignment="1">
      <alignment horizontal="center" vertical="center" wrapText="1"/>
    </xf>
    <xf numFmtId="38" fontId="4" fillId="0" borderId="13" xfId="2" applyFont="1" applyFill="1" applyBorder="1" applyAlignment="1">
      <alignment horizontal="center" vertical="top" textRotation="255" wrapText="1"/>
    </xf>
    <xf numFmtId="38" fontId="4" fillId="0" borderId="15" xfId="2" applyFont="1" applyFill="1" applyBorder="1" applyAlignment="1">
      <alignment horizontal="center" vertical="top" textRotation="255" wrapText="1"/>
    </xf>
    <xf numFmtId="38" fontId="4" fillId="0" borderId="15" xfId="2" applyFont="1" applyBorder="1" applyAlignment="1">
      <alignment horizontal="center" vertical="top" textRotation="255" wrapText="1"/>
    </xf>
    <xf numFmtId="38" fontId="4" fillId="0" borderId="16" xfId="2" applyFont="1" applyBorder="1" applyAlignment="1">
      <alignment horizontal="center" vertical="center" wrapText="1"/>
    </xf>
    <xf numFmtId="38" fontId="4" fillId="0" borderId="17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top" wrapText="1"/>
    </xf>
    <xf numFmtId="38" fontId="4" fillId="0" borderId="15" xfId="2" applyFont="1" applyFill="1" applyBorder="1" applyAlignment="1">
      <alignment horizontal="center" vertical="center" wrapText="1"/>
    </xf>
    <xf numFmtId="38" fontId="4" fillId="0" borderId="18" xfId="2" applyFont="1" applyFill="1" applyBorder="1" applyAlignment="1">
      <alignment horizontal="center" vertical="center" wrapText="1"/>
    </xf>
    <xf numFmtId="38" fontId="4" fillId="0" borderId="11" xfId="2" applyFont="1" applyBorder="1" applyAlignment="1">
      <alignment horizontal="left" wrapText="1"/>
    </xf>
    <xf numFmtId="38" fontId="4" fillId="0" borderId="2" xfId="2" applyFont="1" applyBorder="1" applyAlignment="1">
      <alignment horizontal="center" vertical="top" textRotation="255" wrapText="1"/>
    </xf>
    <xf numFmtId="38" fontId="9" fillId="0" borderId="3" xfId="2" applyFont="1" applyBorder="1" applyAlignment="1">
      <alignment horizontal="center" vertical="top" textRotation="255" wrapText="1"/>
    </xf>
    <xf numFmtId="38" fontId="4" fillId="0" borderId="19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center" vertical="center" wrapText="1"/>
    </xf>
    <xf numFmtId="38" fontId="4" fillId="0" borderId="20" xfId="2" applyFont="1" applyBorder="1" applyAlignment="1">
      <alignment horizontal="center" vertical="center" wrapText="1"/>
    </xf>
    <xf numFmtId="38" fontId="4" fillId="0" borderId="21" xfId="2" applyFont="1" applyBorder="1" applyAlignment="1">
      <alignment horizontal="center" vertical="center" wrapText="1"/>
    </xf>
    <xf numFmtId="38" fontId="4" fillId="0" borderId="22" xfId="2" applyFont="1" applyFill="1" applyBorder="1" applyAlignment="1">
      <alignment horizontal="right"/>
    </xf>
    <xf numFmtId="38" fontId="4" fillId="0" borderId="23" xfId="2" applyFont="1" applyBorder="1" applyAlignment="1">
      <alignment horizontal="center" vertical="center"/>
    </xf>
    <xf numFmtId="38" fontId="4" fillId="0" borderId="23" xfId="2" applyFont="1" applyFill="1" applyBorder="1" applyAlignment="1">
      <alignment horizontal="left" vertical="center"/>
    </xf>
    <xf numFmtId="0" fontId="2" fillId="0" borderId="0" xfId="3" applyFont="1"/>
    <xf numFmtId="38" fontId="2" fillId="0" borderId="0" xfId="2" applyNumberFormat="1" applyFont="1" applyFill="1" applyBorder="1" applyAlignment="1">
      <alignment vertical="center"/>
    </xf>
    <xf numFmtId="176" fontId="2" fillId="0" borderId="0" xfId="2" applyNumberFormat="1" applyFont="1"/>
    <xf numFmtId="176" fontId="2" fillId="0" borderId="0" xfId="3" applyNumberFormat="1" applyFont="1"/>
    <xf numFmtId="176" fontId="4" fillId="0" borderId="0" xfId="2" applyNumberFormat="1" applyFont="1" applyAlignment="1"/>
    <xf numFmtId="38" fontId="4" fillId="0" borderId="0" xfId="2" applyFont="1" applyAlignment="1">
      <alignment horizontal="right"/>
    </xf>
    <xf numFmtId="0" fontId="4" fillId="0" borderId="0" xfId="3" applyFont="1" applyBorder="1"/>
    <xf numFmtId="38" fontId="4" fillId="0" borderId="0" xfId="2" applyNumberFormat="1" applyFont="1" applyFill="1" applyBorder="1" applyAlignment="1">
      <alignment vertical="center"/>
    </xf>
    <xf numFmtId="176" fontId="4" fillId="0" borderId="0" xfId="2" applyNumberFormat="1" applyFont="1" applyBorder="1" applyAlignment="1"/>
    <xf numFmtId="176" fontId="4" fillId="0" borderId="0" xfId="2" applyNumberFormat="1" applyFont="1" applyFill="1" applyBorder="1" applyAlignment="1">
      <alignment horizontal="right"/>
    </xf>
    <xf numFmtId="38" fontId="4" fillId="0" borderId="0" xfId="2" applyNumberFormat="1" applyFont="1" applyFill="1" applyBorder="1" applyAlignment="1">
      <alignment horizontal="right"/>
    </xf>
    <xf numFmtId="38" fontId="4" fillId="0" borderId="0" xfId="2" applyFont="1" applyBorder="1" applyAlignment="1">
      <alignment horizontal="right"/>
    </xf>
    <xf numFmtId="38" fontId="4" fillId="0" borderId="0" xfId="2" applyNumberFormat="1" applyFont="1" applyFill="1" applyBorder="1" applyAlignment="1">
      <alignment horizontal="right" vertical="center"/>
    </xf>
    <xf numFmtId="176" fontId="4" fillId="0" borderId="1" xfId="2" applyNumberFormat="1" applyFont="1" applyFill="1" applyBorder="1" applyAlignment="1">
      <alignment horizontal="right"/>
    </xf>
    <xf numFmtId="38" fontId="4" fillId="0" borderId="1" xfId="2" applyFont="1" applyBorder="1" applyAlignment="1">
      <alignment horizontal="right"/>
    </xf>
    <xf numFmtId="176" fontId="4" fillId="2" borderId="1" xfId="2" applyNumberFormat="1" applyFont="1" applyFill="1" applyBorder="1" applyAlignment="1">
      <alignment horizontal="right"/>
    </xf>
    <xf numFmtId="176" fontId="4" fillId="3" borderId="1" xfId="2" applyNumberFormat="1" applyFont="1" applyFill="1" applyBorder="1" applyAlignment="1">
      <alignment horizontal="right"/>
    </xf>
    <xf numFmtId="38" fontId="4" fillId="3" borderId="1" xfId="2" applyFont="1" applyFill="1" applyBorder="1" applyAlignment="1">
      <alignment horizontal="right"/>
    </xf>
    <xf numFmtId="0" fontId="2" fillId="2" borderId="0" xfId="3" applyFont="1" applyFill="1"/>
    <xf numFmtId="38" fontId="4" fillId="2" borderId="0" xfId="2" applyNumberFormat="1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right"/>
    </xf>
    <xf numFmtId="38" fontId="4" fillId="2" borderId="25" xfId="2" applyFont="1" applyFill="1" applyBorder="1" applyAlignment="1">
      <alignment horizontal="right"/>
    </xf>
    <xf numFmtId="176" fontId="4" fillId="2" borderId="24" xfId="2" applyNumberFormat="1" applyFont="1" applyFill="1" applyBorder="1" applyAlignment="1">
      <alignment horizontal="right"/>
    </xf>
    <xf numFmtId="38" fontId="4" fillId="0" borderId="0" xfId="3" applyNumberFormat="1" applyFont="1"/>
    <xf numFmtId="38" fontId="4" fillId="3" borderId="1" xfId="3" applyNumberFormat="1" applyFont="1" applyFill="1" applyBorder="1" applyAlignment="1">
      <alignment horizontal="right"/>
    </xf>
    <xf numFmtId="176" fontId="4" fillId="3" borderId="1" xfId="3" applyNumberFormat="1" applyFont="1" applyFill="1" applyBorder="1" applyAlignment="1">
      <alignment horizontal="right"/>
    </xf>
    <xf numFmtId="38" fontId="4" fillId="3" borderId="10" xfId="2" applyNumberFormat="1" applyFont="1" applyFill="1" applyBorder="1" applyAlignment="1">
      <alignment horizontal="left"/>
    </xf>
    <xf numFmtId="176" fontId="4" fillId="3" borderId="24" xfId="2" applyNumberFormat="1" applyFont="1" applyFill="1" applyBorder="1" applyAlignment="1">
      <alignment horizontal="right"/>
    </xf>
    <xf numFmtId="38" fontId="4" fillId="3" borderId="24" xfId="3" applyNumberFormat="1" applyFont="1" applyFill="1" applyBorder="1" applyAlignment="1">
      <alignment horizontal="right"/>
    </xf>
    <xf numFmtId="176" fontId="4" fillId="3" borderId="25" xfId="2" applyNumberFormat="1" applyFont="1" applyFill="1" applyBorder="1" applyAlignment="1">
      <alignment horizontal="right"/>
    </xf>
    <xf numFmtId="0" fontId="2" fillId="0" borderId="0" xfId="3" applyFont="1" applyFill="1" applyAlignment="1">
      <alignment horizontal="center"/>
    </xf>
    <xf numFmtId="38" fontId="4" fillId="0" borderId="26" xfId="2" applyNumberFormat="1" applyFont="1" applyFill="1" applyBorder="1" applyAlignment="1">
      <alignment horizontal="center" wrapText="1"/>
    </xf>
    <xf numFmtId="176" fontId="4" fillId="0" borderId="1" xfId="2" applyNumberFormat="1" applyFont="1" applyFill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/>
    </xf>
    <xf numFmtId="176" fontId="4" fillId="0" borderId="0" xfId="2" applyNumberFormat="1" applyFont="1" applyFill="1" applyBorder="1" applyAlignment="1">
      <alignment horizontal="center" vertical="center" wrapText="1"/>
    </xf>
    <xf numFmtId="38" fontId="4" fillId="0" borderId="10" xfId="2" applyFont="1" applyFill="1" applyBorder="1" applyAlignment="1">
      <alignment horizontal="center" vertical="center"/>
    </xf>
    <xf numFmtId="176" fontId="4" fillId="0" borderId="4" xfId="2" applyNumberFormat="1" applyFont="1" applyFill="1" applyBorder="1" applyAlignment="1">
      <alignment horizontal="center" vertical="center" wrapText="1"/>
    </xf>
    <xf numFmtId="38" fontId="4" fillId="0" borderId="11" xfId="2" applyFont="1" applyFill="1" applyBorder="1" applyAlignment="1">
      <alignment horizontal="center" vertical="center"/>
    </xf>
    <xf numFmtId="38" fontId="4" fillId="0" borderId="24" xfId="2" applyFont="1" applyFill="1" applyBorder="1" applyAlignment="1">
      <alignment horizontal="center" vertical="center"/>
    </xf>
    <xf numFmtId="176" fontId="4" fillId="0" borderId="27" xfId="2" applyNumberFormat="1" applyFont="1" applyFill="1" applyBorder="1" applyAlignment="1">
      <alignment horizontal="center" vertical="center" wrapText="1"/>
    </xf>
    <xf numFmtId="38" fontId="4" fillId="0" borderId="28" xfId="2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/>
    </xf>
    <xf numFmtId="0" fontId="2" fillId="0" borderId="0" xfId="3" applyFont="1" applyFill="1"/>
    <xf numFmtId="0" fontId="2" fillId="0" borderId="29" xfId="3" applyFont="1" applyFill="1" applyBorder="1" applyAlignment="1"/>
    <xf numFmtId="0" fontId="2" fillId="0" borderId="26" xfId="3" applyFont="1" applyFill="1" applyBorder="1" applyAlignment="1"/>
    <xf numFmtId="38" fontId="4" fillId="0" borderId="24" xfId="2" applyFont="1" applyFill="1" applyBorder="1" applyAlignment="1">
      <alignment horizontal="centerContinuous" vertical="center"/>
    </xf>
    <xf numFmtId="38" fontId="4" fillId="0" borderId="30" xfId="2" applyFont="1" applyFill="1" applyBorder="1" applyAlignment="1">
      <alignment horizontal="centerContinuous" vertical="center"/>
    </xf>
    <xf numFmtId="38" fontId="4" fillId="0" borderId="31" xfId="2" applyFont="1" applyFill="1" applyBorder="1" applyAlignment="1">
      <alignment horizontal="center" vertical="center"/>
    </xf>
    <xf numFmtId="38" fontId="4" fillId="0" borderId="32" xfId="2" applyFont="1" applyFill="1" applyBorder="1" applyAlignment="1">
      <alignment horizontal="center" vertical="center"/>
    </xf>
    <xf numFmtId="38" fontId="4" fillId="0" borderId="33" xfId="2" applyFont="1" applyFill="1" applyBorder="1" applyAlignment="1">
      <alignment horizontal="centerContinuous" vertical="center"/>
    </xf>
    <xf numFmtId="38" fontId="4" fillId="0" borderId="34" xfId="2" applyFont="1" applyFill="1" applyBorder="1" applyAlignment="1">
      <alignment horizontal="centerContinuous" vertical="center"/>
    </xf>
    <xf numFmtId="38" fontId="4" fillId="0" borderId="35" xfId="2" applyFont="1" applyFill="1" applyBorder="1" applyAlignment="1">
      <alignment horizontal="centerContinuous" vertical="center"/>
    </xf>
    <xf numFmtId="38" fontId="4" fillId="0" borderId="36" xfId="2" applyFont="1" applyFill="1" applyBorder="1" applyAlignment="1">
      <alignment horizontal="centerContinuous" vertical="center"/>
    </xf>
    <xf numFmtId="38" fontId="4" fillId="0" borderId="37" xfId="2" applyFont="1" applyFill="1" applyBorder="1" applyAlignment="1">
      <alignment horizontal="centerContinuous" vertical="center"/>
    </xf>
    <xf numFmtId="38" fontId="4" fillId="0" borderId="14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38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0" fontId="2" fillId="0" borderId="28" xfId="3" applyFont="1" applyFill="1" applyBorder="1" applyAlignment="1">
      <alignment horizontal="centerContinuous"/>
    </xf>
    <xf numFmtId="38" fontId="4" fillId="0" borderId="24" xfId="2" applyFont="1" applyFill="1" applyBorder="1" applyAlignment="1">
      <alignment horizontal="center" vertical="center"/>
    </xf>
    <xf numFmtId="38" fontId="4" fillId="0" borderId="25" xfId="2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center" vertical="center"/>
    </xf>
    <xf numFmtId="38" fontId="4" fillId="0" borderId="2" xfId="2" applyFont="1" applyBorder="1" applyAlignment="1">
      <alignment horizontal="right"/>
    </xf>
    <xf numFmtId="38" fontId="4" fillId="0" borderId="0" xfId="2" applyNumberFormat="1" applyFont="1" applyFill="1" applyBorder="1" applyAlignment="1">
      <alignment horizontal="centerContinuous" vertical="center" wrapText="1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0" xfId="2" applyFont="1" applyBorder="1" applyAlignment="1">
      <alignment horizontal="left" vertical="center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0" xfId="2" applyFont="1" applyBorder="1" applyAlignment="1">
      <alignment horizontal="center" vertical="center"/>
    </xf>
    <xf numFmtId="38" fontId="4" fillId="0" borderId="0" xfId="2" applyNumberFormat="1" applyFont="1" applyFill="1" applyBorder="1" applyAlignment="1"/>
    <xf numFmtId="38" fontId="4" fillId="0" borderId="22" xfId="2" applyFont="1" applyFill="1" applyBorder="1" applyAlignment="1">
      <alignment horizontal="right"/>
    </xf>
    <xf numFmtId="38" fontId="4" fillId="0" borderId="22" xfId="2" applyFont="1" applyBorder="1" applyAlignment="1">
      <alignment horizontal="left" vertical="center"/>
    </xf>
    <xf numFmtId="38" fontId="4" fillId="0" borderId="22" xfId="2" applyFont="1" applyFill="1" applyBorder="1" applyAlignment="1">
      <alignment horizontal="left" vertical="center"/>
    </xf>
    <xf numFmtId="38" fontId="2" fillId="0" borderId="0" xfId="2" applyFont="1" applyFill="1" applyBorder="1"/>
    <xf numFmtId="38" fontId="2" fillId="0" borderId="0" xfId="2" applyFont="1" applyFill="1" applyBorder="1" applyAlignment="1">
      <alignment vertical="center"/>
    </xf>
    <xf numFmtId="0" fontId="2" fillId="0" borderId="0" xfId="3" applyFont="1" applyAlignment="1">
      <alignment horizontal="left"/>
    </xf>
    <xf numFmtId="38" fontId="4" fillId="0" borderId="0" xfId="2" applyFont="1" applyFill="1" applyBorder="1" applyAlignment="1"/>
    <xf numFmtId="38" fontId="10" fillId="0" borderId="0" xfId="2" applyFont="1" applyBorder="1" applyAlignment="1">
      <alignment horizontal="left"/>
    </xf>
    <xf numFmtId="38" fontId="10" fillId="0" borderId="0" xfId="2" applyFont="1" applyBorder="1" applyAlignment="1">
      <alignment horizontal="left" wrapText="1"/>
    </xf>
    <xf numFmtId="38" fontId="4" fillId="0" borderId="0" xfId="2" applyFont="1" applyFill="1" applyBorder="1" applyAlignment="1" applyProtection="1">
      <alignment horizontal="right" vertical="center"/>
      <protection locked="0"/>
    </xf>
    <xf numFmtId="38" fontId="4" fillId="0" borderId="0" xfId="2" applyFont="1" applyFill="1" applyBorder="1" applyAlignment="1">
      <alignment horizontal="left" vertical="center"/>
    </xf>
    <xf numFmtId="0" fontId="2" fillId="0" borderId="0" xfId="3" applyFont="1" applyAlignment="1"/>
    <xf numFmtId="176" fontId="4" fillId="3" borderId="30" xfId="2" applyNumberFormat="1" applyFont="1" applyFill="1" applyBorder="1" applyAlignment="1">
      <alignment horizontal="right"/>
    </xf>
    <xf numFmtId="38" fontId="4" fillId="3" borderId="1" xfId="2" applyFont="1" applyFill="1" applyBorder="1" applyAlignment="1">
      <alignment horizontal="left"/>
    </xf>
    <xf numFmtId="38" fontId="4" fillId="0" borderId="26" xfId="2" applyFont="1" applyFill="1" applyBorder="1" applyAlignment="1">
      <alignment horizontal="center" wrapText="1"/>
    </xf>
    <xf numFmtId="176" fontId="4" fillId="0" borderId="1" xfId="2" applyNumberFormat="1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/>
    </xf>
    <xf numFmtId="176" fontId="4" fillId="0" borderId="30" xfId="2" applyNumberFormat="1" applyFont="1" applyBorder="1" applyAlignment="1">
      <alignment horizontal="center" vertical="center" wrapText="1"/>
    </xf>
    <xf numFmtId="38" fontId="4" fillId="0" borderId="10" xfId="2" applyFont="1" applyBorder="1" applyAlignment="1">
      <alignment horizontal="left"/>
    </xf>
    <xf numFmtId="38" fontId="4" fillId="0" borderId="28" xfId="2" applyFont="1" applyBorder="1" applyAlignment="1">
      <alignment horizontal="center" vertical="center" wrapText="1"/>
    </xf>
    <xf numFmtId="38" fontId="4" fillId="0" borderId="35" xfId="2" applyFont="1" applyBorder="1" applyAlignment="1">
      <alignment horizontal="center" vertical="center" wrapText="1"/>
    </xf>
    <xf numFmtId="38" fontId="4" fillId="0" borderId="4" xfId="2" applyFont="1" applyBorder="1" applyAlignment="1">
      <alignment horizontal="center" vertical="center" wrapText="1"/>
    </xf>
    <xf numFmtId="38" fontId="4" fillId="0" borderId="39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left"/>
    </xf>
    <xf numFmtId="0" fontId="2" fillId="0" borderId="0" xfId="3" applyFont="1" applyFill="1" applyAlignment="1">
      <alignment horizontal="left"/>
    </xf>
    <xf numFmtId="38" fontId="4" fillId="0" borderId="0" xfId="2" applyFont="1" applyFill="1" applyBorder="1" applyAlignment="1">
      <alignment horizontal="left"/>
    </xf>
    <xf numFmtId="176" fontId="4" fillId="0" borderId="0" xfId="2" applyNumberFormat="1" applyFont="1" applyFill="1" applyBorder="1" applyAlignment="1">
      <alignment horizontal="right"/>
    </xf>
    <xf numFmtId="176" fontId="4" fillId="0" borderId="0" xfId="2" applyNumberFormat="1" applyFont="1" applyFill="1" applyBorder="1" applyAlignment="1">
      <alignment horizontal="left"/>
    </xf>
    <xf numFmtId="38" fontId="4" fillId="0" borderId="0" xfId="2" applyFont="1" applyFill="1" applyAlignment="1">
      <alignment horizontal="left" vertical="center"/>
    </xf>
    <xf numFmtId="0" fontId="4" fillId="0" borderId="0" xfId="3" applyFont="1"/>
    <xf numFmtId="38" fontId="4" fillId="0" borderId="0" xfId="2" applyFont="1" applyFill="1" applyBorder="1"/>
    <xf numFmtId="38" fontId="4" fillId="0" borderId="0" xfId="2" applyFont="1" applyFill="1" applyBorder="1" applyAlignment="1">
      <alignment vertical="center"/>
    </xf>
    <xf numFmtId="0" fontId="2" fillId="0" borderId="0" xfId="3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0" xfId="2" applyFont="1" applyBorder="1" applyAlignment="1">
      <alignment horizontal="left"/>
    </xf>
    <xf numFmtId="38" fontId="4" fillId="0" borderId="0" xfId="2" applyFont="1" applyBorder="1" applyAlignment="1">
      <alignment horizontal="left" wrapText="1"/>
    </xf>
    <xf numFmtId="38" fontId="4" fillId="0" borderId="0" xfId="2" applyFont="1" applyFill="1" applyBorder="1" applyAlignment="1">
      <alignment horizontal="left" vertical="center" shrinkToFit="1"/>
    </xf>
    <xf numFmtId="176" fontId="4" fillId="2" borderId="10" xfId="2" applyNumberFormat="1" applyFont="1" applyFill="1" applyBorder="1" applyAlignment="1">
      <alignment horizontal="right"/>
    </xf>
    <xf numFmtId="177" fontId="4" fillId="2" borderId="1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right"/>
    </xf>
    <xf numFmtId="176" fontId="4" fillId="2" borderId="32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left" vertical="center" shrinkToFit="1"/>
    </xf>
    <xf numFmtId="38" fontId="4" fillId="2" borderId="10" xfId="2" applyFont="1" applyFill="1" applyBorder="1" applyAlignment="1">
      <alignment horizontal="left" vertical="center"/>
    </xf>
    <xf numFmtId="176" fontId="4" fillId="2" borderId="2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right"/>
    </xf>
    <xf numFmtId="176" fontId="4" fillId="2" borderId="35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 shrinkToFit="1"/>
    </xf>
    <xf numFmtId="38" fontId="4" fillId="2" borderId="2" xfId="2" applyFont="1" applyFill="1" applyBorder="1" applyAlignment="1">
      <alignment horizontal="left" vertical="center"/>
    </xf>
    <xf numFmtId="176" fontId="4" fillId="3" borderId="11" xfId="2" applyNumberFormat="1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77" fontId="4" fillId="3" borderId="2" xfId="2" applyNumberFormat="1" applyFont="1" applyFill="1" applyBorder="1" applyAlignment="1">
      <alignment horizontal="right"/>
    </xf>
    <xf numFmtId="38" fontId="4" fillId="3" borderId="11" xfId="2" applyFont="1" applyFill="1" applyBorder="1" applyAlignment="1">
      <alignment horizontal="right"/>
    </xf>
    <xf numFmtId="176" fontId="4" fillId="3" borderId="26" xfId="2" applyNumberFormat="1" applyFont="1" applyFill="1" applyBorder="1" applyAlignment="1">
      <alignment horizontal="right"/>
    </xf>
    <xf numFmtId="38" fontId="4" fillId="3" borderId="10" xfId="2" applyFont="1" applyFill="1" applyBorder="1" applyAlignment="1">
      <alignment horizontal="left" vertical="center" shrinkToFit="1"/>
    </xf>
    <xf numFmtId="38" fontId="4" fillId="3" borderId="10" xfId="2" applyFont="1" applyFill="1" applyBorder="1" applyAlignment="1">
      <alignment horizontal="center" vertical="center" wrapText="1"/>
    </xf>
    <xf numFmtId="38" fontId="4" fillId="3" borderId="2" xfId="2" applyFont="1" applyFill="1" applyBorder="1" applyAlignment="1">
      <alignment horizontal="left" vertical="center" shrinkToFit="1"/>
    </xf>
    <xf numFmtId="38" fontId="4" fillId="3" borderId="2" xfId="2" applyFont="1" applyFill="1" applyBorder="1" applyAlignment="1">
      <alignment horizontal="center" vertical="center" wrapText="1"/>
    </xf>
    <xf numFmtId="178" fontId="12" fillId="2" borderId="10" xfId="2" applyNumberFormat="1" applyFont="1" applyFill="1" applyBorder="1" applyAlignment="1">
      <alignment horizontal="right"/>
    </xf>
    <xf numFmtId="178" fontId="12" fillId="2" borderId="1" xfId="2" applyNumberFormat="1" applyFont="1" applyFill="1" applyBorder="1" applyAlignment="1">
      <alignment horizontal="right"/>
    </xf>
    <xf numFmtId="178" fontId="12" fillId="2" borderId="32" xfId="2" applyNumberFormat="1" applyFont="1" applyFill="1" applyBorder="1" applyAlignment="1">
      <alignment horizontal="right"/>
    </xf>
    <xf numFmtId="178" fontId="12" fillId="2" borderId="10" xfId="2" applyNumberFormat="1" applyFont="1" applyFill="1" applyBorder="1" applyAlignment="1">
      <alignment horizontal="left" vertical="center" shrinkToFit="1"/>
    </xf>
    <xf numFmtId="178" fontId="13" fillId="2" borderId="10" xfId="2" applyNumberFormat="1" applyFont="1" applyFill="1" applyBorder="1" applyAlignment="1">
      <alignment horizontal="left" vertical="center"/>
    </xf>
    <xf numFmtId="178" fontId="12" fillId="2" borderId="2" xfId="2" applyNumberFormat="1" applyFont="1" applyFill="1" applyBorder="1" applyAlignment="1">
      <alignment horizontal="right"/>
    </xf>
    <xf numFmtId="178" fontId="12" fillId="2" borderId="35" xfId="2" applyNumberFormat="1" applyFont="1" applyFill="1" applyBorder="1" applyAlignment="1">
      <alignment horizontal="right"/>
    </xf>
    <xf numFmtId="178" fontId="12" fillId="2" borderId="2" xfId="2" applyNumberFormat="1" applyFont="1" applyFill="1" applyBorder="1" applyAlignment="1">
      <alignment horizontal="left" vertical="center" shrinkToFit="1"/>
    </xf>
    <xf numFmtId="178" fontId="13" fillId="2" borderId="2" xfId="2" applyNumberFormat="1" applyFont="1" applyFill="1" applyBorder="1" applyAlignment="1">
      <alignment horizontal="left" vertical="center"/>
    </xf>
    <xf numFmtId="178" fontId="12" fillId="3" borderId="11" xfId="2" applyNumberFormat="1" applyFont="1" applyFill="1" applyBorder="1" applyAlignment="1">
      <alignment horizontal="right"/>
    </xf>
    <xf numFmtId="178" fontId="14" fillId="3" borderId="11" xfId="0" applyNumberFormat="1" applyFont="1" applyFill="1" applyBorder="1" applyAlignment="1">
      <alignment horizontal="right"/>
    </xf>
    <xf numFmtId="178" fontId="12" fillId="3" borderId="2" xfId="2" applyNumberFormat="1" applyFont="1" applyFill="1" applyBorder="1" applyAlignment="1">
      <alignment horizontal="right"/>
    </xf>
    <xf numFmtId="178" fontId="12" fillId="3" borderId="26" xfId="2" applyNumberFormat="1" applyFont="1" applyFill="1" applyBorder="1" applyAlignment="1">
      <alignment horizontal="right"/>
    </xf>
    <xf numFmtId="178" fontId="12" fillId="3" borderId="10" xfId="2" applyNumberFormat="1" applyFont="1" applyFill="1" applyBorder="1" applyAlignment="1">
      <alignment horizontal="left" vertical="center" shrinkToFit="1"/>
    </xf>
    <xf numFmtId="178" fontId="13" fillId="3" borderId="10" xfId="2" applyNumberFormat="1" applyFont="1" applyFill="1" applyBorder="1" applyAlignment="1">
      <alignment horizontal="center" vertical="center" wrapText="1"/>
    </xf>
    <xf numFmtId="178" fontId="12" fillId="3" borderId="2" xfId="2" applyNumberFormat="1" applyFont="1" applyFill="1" applyBorder="1" applyAlignment="1">
      <alignment horizontal="left" vertical="center" shrinkToFit="1"/>
    </xf>
    <xf numFmtId="178" fontId="13" fillId="3" borderId="2" xfId="2" applyNumberFormat="1" applyFont="1" applyFill="1" applyBorder="1" applyAlignment="1">
      <alignment horizontal="center" vertical="center" wrapText="1"/>
    </xf>
    <xf numFmtId="0" fontId="4" fillId="2" borderId="0" xfId="3" applyFont="1" applyFill="1"/>
    <xf numFmtId="0" fontId="10" fillId="2" borderId="10" xfId="2" applyNumberFormat="1" applyFont="1" applyFill="1" applyBorder="1" applyAlignment="1">
      <alignment horizontal="right"/>
    </xf>
    <xf numFmtId="0" fontId="10" fillId="2" borderId="1" xfId="2" applyNumberFormat="1" applyFont="1" applyFill="1" applyBorder="1" applyAlignment="1">
      <alignment horizontal="right"/>
    </xf>
    <xf numFmtId="0" fontId="10" fillId="2" borderId="32" xfId="2" applyNumberFormat="1" applyFont="1" applyFill="1" applyBorder="1" applyAlignment="1">
      <alignment horizontal="right"/>
    </xf>
    <xf numFmtId="0" fontId="10" fillId="2" borderId="2" xfId="2" applyNumberFormat="1" applyFont="1" applyFill="1" applyBorder="1" applyAlignment="1">
      <alignment horizontal="right"/>
    </xf>
    <xf numFmtId="0" fontId="10" fillId="2" borderId="35" xfId="2" applyNumberFormat="1" applyFont="1" applyFill="1" applyBorder="1" applyAlignment="1">
      <alignment horizontal="right"/>
    </xf>
    <xf numFmtId="0" fontId="4" fillId="2" borderId="10" xfId="2" applyNumberFormat="1" applyFont="1" applyFill="1" applyBorder="1" applyAlignment="1">
      <alignment horizontal="right"/>
    </xf>
    <xf numFmtId="0" fontId="4" fillId="2" borderId="1" xfId="2" applyNumberFormat="1" applyFont="1" applyFill="1" applyBorder="1" applyAlignment="1">
      <alignment horizontal="right"/>
    </xf>
    <xf numFmtId="0" fontId="4" fillId="2" borderId="32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left" vertical="center" shrinkToFit="1"/>
    </xf>
    <xf numFmtId="0" fontId="4" fillId="2" borderId="2" xfId="2" applyNumberFormat="1" applyFont="1" applyFill="1" applyBorder="1" applyAlignment="1">
      <alignment horizontal="right"/>
    </xf>
    <xf numFmtId="0" fontId="4" fillId="2" borderId="35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 shrinkToFit="1"/>
    </xf>
    <xf numFmtId="0" fontId="2" fillId="3" borderId="0" xfId="3" applyFont="1" applyFill="1" applyAlignment="1"/>
    <xf numFmtId="0" fontId="4" fillId="3" borderId="0" xfId="3" applyFont="1" applyFill="1" applyAlignment="1"/>
    <xf numFmtId="0" fontId="10" fillId="3" borderId="11" xfId="2" applyNumberFormat="1" applyFont="1" applyFill="1" applyBorder="1" applyAlignment="1">
      <alignment horizontal="right"/>
    </xf>
    <xf numFmtId="0" fontId="15" fillId="3" borderId="11" xfId="0" applyNumberFormat="1" applyFont="1" applyFill="1" applyBorder="1" applyAlignment="1">
      <alignment horizontal="right"/>
    </xf>
    <xf numFmtId="0" fontId="10" fillId="3" borderId="2" xfId="2" applyNumberFormat="1" applyFont="1" applyFill="1" applyBorder="1" applyAlignment="1">
      <alignment horizontal="right"/>
    </xf>
    <xf numFmtId="0" fontId="10" fillId="3" borderId="26" xfId="2" applyNumberFormat="1" applyFont="1" applyFill="1" applyBorder="1" applyAlignment="1">
      <alignment horizontal="right"/>
    </xf>
    <xf numFmtId="0" fontId="4" fillId="0" borderId="0" xfId="3" applyFont="1" applyAlignment="1"/>
    <xf numFmtId="38" fontId="4" fillId="3" borderId="10" xfId="2" applyNumberFormat="1" applyFont="1" applyFill="1" applyBorder="1" applyAlignment="1">
      <alignment horizontal="right"/>
    </xf>
    <xf numFmtId="0" fontId="2" fillId="3" borderId="40" xfId="0" applyFont="1" applyFill="1" applyBorder="1" applyAlignment="1">
      <alignment horizontal="right"/>
    </xf>
    <xf numFmtId="38" fontId="4" fillId="3" borderId="10" xfId="2" applyFont="1" applyFill="1" applyBorder="1" applyAlignment="1">
      <alignment horizontal="right"/>
    </xf>
    <xf numFmtId="38" fontId="4" fillId="3" borderId="32" xfId="2" applyNumberFormat="1" applyFont="1" applyFill="1" applyBorder="1" applyAlignment="1">
      <alignment horizontal="right"/>
    </xf>
    <xf numFmtId="38" fontId="4" fillId="3" borderId="10" xfId="2" applyFont="1" applyFill="1" applyBorder="1" applyAlignment="1">
      <alignment horizontal="left" vertical="center"/>
    </xf>
    <xf numFmtId="38" fontId="4" fillId="3" borderId="2" xfId="2" applyNumberFormat="1" applyFont="1" applyFill="1" applyBorder="1" applyAlignment="1">
      <alignment horizontal="right"/>
    </xf>
    <xf numFmtId="176" fontId="4" fillId="3" borderId="41" xfId="2" applyNumberFormat="1" applyFont="1" applyFill="1" applyBorder="1" applyAlignment="1">
      <alignment horizontal="right"/>
    </xf>
    <xf numFmtId="38" fontId="4" fillId="3" borderId="2" xfId="2" applyFont="1" applyFill="1" applyBorder="1" applyAlignment="1">
      <alignment horizontal="right"/>
    </xf>
    <xf numFmtId="38" fontId="4" fillId="3" borderId="35" xfId="2" applyNumberFormat="1" applyFont="1" applyFill="1" applyBorder="1" applyAlignment="1">
      <alignment horizontal="right"/>
    </xf>
    <xf numFmtId="38" fontId="4" fillId="3" borderId="2" xfId="2" applyFont="1" applyFill="1" applyBorder="1" applyAlignment="1">
      <alignment horizontal="left" vertical="center"/>
    </xf>
    <xf numFmtId="0" fontId="4" fillId="0" borderId="1" xfId="3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left"/>
    </xf>
    <xf numFmtId="176" fontId="4" fillId="0" borderId="22" xfId="2" applyNumberFormat="1" applyFont="1" applyFill="1" applyBorder="1" applyAlignment="1">
      <alignment horizontal="right" vertical="center"/>
    </xf>
    <xf numFmtId="179" fontId="2" fillId="0" borderId="0" xfId="1" applyNumberFormat="1" applyFont="1"/>
    <xf numFmtId="179" fontId="4" fillId="0" borderId="0" xfId="2" applyNumberFormat="1" applyFont="1" applyAlignment="1"/>
    <xf numFmtId="179" fontId="4" fillId="0" borderId="0" xfId="2" applyNumberFormat="1" applyFont="1" applyAlignment="1">
      <alignment horizontal="left"/>
    </xf>
    <xf numFmtId="38" fontId="4" fillId="0" borderId="0" xfId="2" applyFont="1" applyAlignment="1">
      <alignment vertical="top" wrapText="1"/>
    </xf>
    <xf numFmtId="179" fontId="4" fillId="4" borderId="0" xfId="2" applyNumberFormat="1" applyFont="1" applyFill="1" applyBorder="1" applyAlignment="1">
      <alignment horizontal="right"/>
    </xf>
    <xf numFmtId="38" fontId="4" fillId="4" borderId="0" xfId="2" applyFont="1" applyFill="1" applyBorder="1" applyAlignment="1">
      <alignment horizontal="right"/>
    </xf>
    <xf numFmtId="179" fontId="4" fillId="0" borderId="0" xfId="2" applyNumberFormat="1" applyFont="1" applyFill="1" applyBorder="1" applyAlignment="1">
      <alignment horizontal="right"/>
    </xf>
    <xf numFmtId="179" fontId="4" fillId="0" borderId="1" xfId="2" applyNumberFormat="1" applyFont="1" applyFill="1" applyBorder="1" applyAlignment="1">
      <alignment horizontal="right" vertical="center"/>
    </xf>
    <xf numFmtId="179" fontId="4" fillId="2" borderId="10" xfId="2" applyNumberFormat="1" applyFont="1" applyFill="1" applyBorder="1" applyAlignment="1">
      <alignment horizontal="right" vertical="center"/>
    </xf>
    <xf numFmtId="38" fontId="4" fillId="2" borderId="10" xfId="2" applyFont="1" applyFill="1" applyBorder="1" applyAlignment="1">
      <alignment horizontal="right" vertical="center"/>
    </xf>
    <xf numFmtId="38" fontId="4" fillId="2" borderId="10" xfId="2" applyFont="1" applyFill="1" applyBorder="1" applyAlignment="1">
      <alignment horizontal="left" vertical="center"/>
    </xf>
    <xf numFmtId="179" fontId="4" fillId="3" borderId="1" xfId="2" applyNumberFormat="1" applyFont="1" applyFill="1" applyBorder="1" applyAlignment="1">
      <alignment horizontal="right" vertical="center"/>
    </xf>
    <xf numFmtId="176" fontId="4" fillId="3" borderId="1" xfId="2" applyNumberFormat="1" applyFont="1" applyFill="1" applyBorder="1" applyAlignment="1">
      <alignment horizontal="right" vertical="center"/>
    </xf>
    <xf numFmtId="179" fontId="4" fillId="0" borderId="2" xfId="2" applyNumberFormat="1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left" vertical="center"/>
    </xf>
    <xf numFmtId="0" fontId="2" fillId="0" borderId="0" xfId="1" applyFont="1" applyAlignment="1"/>
    <xf numFmtId="180" fontId="4" fillId="3" borderId="1" xfId="2" applyNumberFormat="1" applyFont="1" applyFill="1" applyBorder="1" applyAlignment="1">
      <alignment horizontal="right" vertical="center"/>
    </xf>
    <xf numFmtId="38" fontId="4" fillId="5" borderId="26" xfId="2" applyFont="1" applyFill="1" applyBorder="1" applyAlignment="1">
      <alignment horizontal="center" wrapText="1"/>
    </xf>
    <xf numFmtId="179" fontId="4" fillId="0" borderId="10" xfId="2" applyNumberFormat="1" applyFont="1" applyBorder="1" applyAlignment="1">
      <alignment horizontal="center" vertical="center" wrapText="1"/>
    </xf>
    <xf numFmtId="38" fontId="4" fillId="0" borderId="10" xfId="2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1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28" xfId="0" applyFont="1" applyBorder="1" applyAlignment="1">
      <alignment vertical="center" wrapText="1"/>
    </xf>
    <xf numFmtId="38" fontId="4" fillId="0" borderId="28" xfId="2" applyFont="1" applyBorder="1" applyAlignment="1">
      <alignment horizontal="left" vertical="center" wrapText="1"/>
    </xf>
    <xf numFmtId="38" fontId="4" fillId="0" borderId="35" xfId="2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top"/>
    </xf>
    <xf numFmtId="38" fontId="4" fillId="0" borderId="35" xfId="2" applyFont="1" applyBorder="1" applyAlignment="1">
      <alignment horizontal="center" vertical="top" wrapText="1"/>
    </xf>
    <xf numFmtId="38" fontId="4" fillId="0" borderId="2" xfId="2" applyFont="1" applyBorder="1" applyAlignment="1">
      <alignment horizontal="left" wrapText="1"/>
    </xf>
    <xf numFmtId="0" fontId="2" fillId="0" borderId="0" xfId="1" applyFont="1" applyFill="1" applyAlignment="1">
      <alignment horizontal="left"/>
    </xf>
    <xf numFmtId="179" fontId="4" fillId="0" borderId="22" xfId="2" applyNumberFormat="1" applyFont="1" applyFill="1" applyBorder="1" applyAlignment="1">
      <alignment horizontal="right"/>
    </xf>
    <xf numFmtId="179" fontId="4" fillId="0" borderId="0" xfId="2" applyNumberFormat="1" applyFont="1" applyFill="1" applyBorder="1" applyAlignment="1">
      <alignment horizontal="left"/>
    </xf>
  </cellXfs>
  <cellStyles count="4">
    <cellStyle name="桁区切り 2" xfId="2"/>
    <cellStyle name="標準" xfId="0" builtinId="0"/>
    <cellStyle name="標準 3" xfId="3"/>
    <cellStyle name="標準_19年報原稿 6(62～80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9"/>
  <sheetViews>
    <sheetView showGridLines="0" tabSelected="1" view="pageBreakPreview" zoomScaleNormal="25" workbookViewId="0">
      <selection activeCell="D27" sqref="D27"/>
    </sheetView>
  </sheetViews>
  <sheetFormatPr defaultColWidth="8.26953125" defaultRowHeight="18" x14ac:dyDescent="0.55000000000000004"/>
  <cols>
    <col min="1" max="1" width="14.453125" style="3" customWidth="1"/>
    <col min="2" max="21" width="5.6328125" style="1" customWidth="1"/>
    <col min="22" max="22" width="7.26953125" style="1" customWidth="1"/>
    <col min="23" max="23" width="5.6328125" style="1" customWidth="1"/>
    <col min="24" max="24" width="7.08984375" style="1" customWidth="1"/>
    <col min="25" max="25" width="9.81640625" style="1" customWidth="1"/>
    <col min="26" max="26" width="5.6328125" style="1" customWidth="1"/>
    <col min="27" max="27" width="5.453125" style="2" customWidth="1"/>
    <col min="28" max="16384" width="8.26953125" style="1"/>
  </cols>
  <sheetData>
    <row r="1" spans="1:30" x14ac:dyDescent="0.55000000000000004">
      <c r="A1" s="75" t="s">
        <v>52</v>
      </c>
      <c r="B1" s="74"/>
      <c r="C1" s="74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 t="s">
        <v>51</v>
      </c>
      <c r="Y1" s="4"/>
      <c r="Z1" s="73"/>
      <c r="AA1" s="4"/>
      <c r="AB1" s="4"/>
      <c r="AC1" s="4"/>
      <c r="AD1" s="4"/>
    </row>
    <row r="2" spans="1:30" s="41" customFormat="1" ht="13.5" customHeight="1" x14ac:dyDescent="0.55000000000000004">
      <c r="A2" s="66"/>
      <c r="B2" s="72" t="s">
        <v>50</v>
      </c>
      <c r="C2" s="71"/>
      <c r="D2" s="71"/>
      <c r="E2" s="71"/>
      <c r="F2" s="71"/>
      <c r="G2" s="71"/>
      <c r="H2" s="71"/>
      <c r="I2" s="61"/>
      <c r="J2" s="62" t="s">
        <v>49</v>
      </c>
      <c r="K2" s="71"/>
      <c r="L2" s="71"/>
      <c r="M2" s="71"/>
      <c r="N2" s="71"/>
      <c r="O2" s="71"/>
      <c r="P2" s="71"/>
      <c r="Q2" s="61"/>
      <c r="R2" s="59" t="s">
        <v>48</v>
      </c>
      <c r="S2" s="70" t="s">
        <v>47</v>
      </c>
      <c r="T2" s="69"/>
      <c r="U2" s="60" t="s">
        <v>46</v>
      </c>
      <c r="V2" s="60" t="s">
        <v>45</v>
      </c>
      <c r="W2" s="60" t="s">
        <v>44</v>
      </c>
      <c r="X2" s="60" t="s">
        <v>43</v>
      </c>
      <c r="Y2" s="68" t="s">
        <v>42</v>
      </c>
      <c r="Z2" s="67" t="s">
        <v>41</v>
      </c>
      <c r="AA2" s="8"/>
      <c r="AB2" s="42"/>
      <c r="AC2" s="42"/>
      <c r="AD2" s="42"/>
    </row>
    <row r="3" spans="1:30" s="41" customFormat="1" x14ac:dyDescent="0.55000000000000004">
      <c r="A3" s="66"/>
      <c r="B3" s="65" t="s">
        <v>39</v>
      </c>
      <c r="C3" s="63" t="s">
        <v>38</v>
      </c>
      <c r="D3" s="62" t="s">
        <v>37</v>
      </c>
      <c r="E3" s="61"/>
      <c r="F3" s="60" t="s">
        <v>36</v>
      </c>
      <c r="G3" s="60" t="s">
        <v>40</v>
      </c>
      <c r="H3" s="60" t="s">
        <v>34</v>
      </c>
      <c r="I3" s="60" t="s">
        <v>32</v>
      </c>
      <c r="J3" s="64" t="s">
        <v>39</v>
      </c>
      <c r="K3" s="63" t="s">
        <v>38</v>
      </c>
      <c r="L3" s="62" t="s">
        <v>37</v>
      </c>
      <c r="M3" s="61"/>
      <c r="N3" s="60" t="s">
        <v>36</v>
      </c>
      <c r="O3" s="60" t="s">
        <v>35</v>
      </c>
      <c r="P3" s="60" t="s">
        <v>34</v>
      </c>
      <c r="Q3" s="59" t="s">
        <v>32</v>
      </c>
      <c r="R3" s="58"/>
      <c r="S3" s="57"/>
      <c r="T3" s="56"/>
      <c r="U3" s="55"/>
      <c r="V3" s="55"/>
      <c r="W3" s="55"/>
      <c r="X3" s="55"/>
      <c r="Y3" s="54"/>
      <c r="Z3" s="53"/>
      <c r="AA3" s="8"/>
      <c r="AB3" s="42"/>
      <c r="AC3" s="42"/>
      <c r="AD3" s="42"/>
    </row>
    <row r="4" spans="1:30" s="41" customFormat="1" ht="127" x14ac:dyDescent="0.55000000000000004">
      <c r="A4" s="52"/>
      <c r="B4" s="51"/>
      <c r="C4" s="50"/>
      <c r="D4" s="46" t="s">
        <v>33</v>
      </c>
      <c r="E4" s="46" t="s">
        <v>32</v>
      </c>
      <c r="F4" s="45"/>
      <c r="G4" s="45"/>
      <c r="H4" s="45"/>
      <c r="I4" s="45"/>
      <c r="J4" s="49"/>
      <c r="K4" s="48"/>
      <c r="L4" s="46" t="s">
        <v>33</v>
      </c>
      <c r="M4" s="46" t="s">
        <v>32</v>
      </c>
      <c r="N4" s="45"/>
      <c r="O4" s="45"/>
      <c r="P4" s="45"/>
      <c r="Q4" s="47"/>
      <c r="R4" s="47"/>
      <c r="S4" s="46" t="s">
        <v>31</v>
      </c>
      <c r="T4" s="46" t="s">
        <v>30</v>
      </c>
      <c r="U4" s="45"/>
      <c r="V4" s="45"/>
      <c r="W4" s="45"/>
      <c r="X4" s="45"/>
      <c r="Y4" s="44"/>
      <c r="Z4" s="43"/>
      <c r="AA4" s="8"/>
      <c r="AB4" s="42"/>
      <c r="AC4" s="42"/>
      <c r="AD4" s="42"/>
    </row>
    <row r="5" spans="1:30" s="33" customFormat="1" ht="13.5" customHeight="1" x14ac:dyDescent="0.55000000000000004">
      <c r="A5" s="37" t="s">
        <v>29</v>
      </c>
      <c r="B5" s="40">
        <v>555</v>
      </c>
      <c r="C5" s="38">
        <v>15</v>
      </c>
      <c r="D5" s="38">
        <v>88</v>
      </c>
      <c r="E5" s="38">
        <v>29</v>
      </c>
      <c r="F5" s="38">
        <v>386</v>
      </c>
      <c r="G5" s="38">
        <v>3</v>
      </c>
      <c r="H5" s="38">
        <v>7</v>
      </c>
      <c r="I5" s="38">
        <v>27</v>
      </c>
      <c r="J5" s="39">
        <f>IF(SUM(K5:Q5)=0,"-",SUM(K5:Q5))</f>
        <v>3392</v>
      </c>
      <c r="K5" s="38">
        <v>51</v>
      </c>
      <c r="L5" s="38">
        <v>289</v>
      </c>
      <c r="M5" s="38">
        <v>18</v>
      </c>
      <c r="N5" s="38">
        <v>1760</v>
      </c>
      <c r="O5" s="38">
        <v>12</v>
      </c>
      <c r="P5" s="38">
        <v>791</v>
      </c>
      <c r="Q5" s="38">
        <v>471</v>
      </c>
      <c r="R5" s="38">
        <v>275</v>
      </c>
      <c r="S5" s="39">
        <v>424</v>
      </c>
      <c r="T5" s="39">
        <v>6136</v>
      </c>
      <c r="U5" s="39">
        <v>2905</v>
      </c>
      <c r="V5" s="38">
        <v>1244</v>
      </c>
      <c r="W5" s="38">
        <v>57</v>
      </c>
      <c r="X5" s="38">
        <f>1730+108+219+2149+339</f>
        <v>4545</v>
      </c>
      <c r="Y5" s="38"/>
      <c r="Z5" s="38">
        <v>27</v>
      </c>
      <c r="AA5" s="35"/>
      <c r="AB5" s="34"/>
      <c r="AC5" s="34"/>
      <c r="AD5" s="34"/>
    </row>
    <row r="6" spans="1:30" s="33" customFormat="1" ht="13.5" customHeight="1" x14ac:dyDescent="0.55000000000000004">
      <c r="A6" s="37" t="s">
        <v>28</v>
      </c>
      <c r="B6" s="36">
        <f>SUM(B7:B8)</f>
        <v>72</v>
      </c>
      <c r="C6" s="36">
        <f>SUM(C7:C8)</f>
        <v>4</v>
      </c>
      <c r="D6" s="36">
        <f>SUM(D7:D8)</f>
        <v>33</v>
      </c>
      <c r="E6" s="36">
        <f>SUM(E7:E8)</f>
        <v>2</v>
      </c>
      <c r="F6" s="36">
        <f>SUM(F7:F8)</f>
        <v>28</v>
      </c>
      <c r="G6" s="36">
        <f>SUM(G7:G8)</f>
        <v>1</v>
      </c>
      <c r="H6" s="36">
        <f>SUM(H7:H8)</f>
        <v>0</v>
      </c>
      <c r="I6" s="36">
        <f>SUM(I7:I8)</f>
        <v>4</v>
      </c>
      <c r="J6" s="36">
        <f>SUM(J7:J8)</f>
        <v>362</v>
      </c>
      <c r="K6" s="36">
        <f>SUM(K7:K8)</f>
        <v>5</v>
      </c>
      <c r="L6" s="36">
        <f>SUM(L7:L8)</f>
        <v>34</v>
      </c>
      <c r="M6" s="36">
        <f>SUM(M7:M8)</f>
        <v>1</v>
      </c>
      <c r="N6" s="36">
        <f>SUM(N7:N8)</f>
        <v>164</v>
      </c>
      <c r="O6" s="36">
        <f>SUM(O7:O8)</f>
        <v>47</v>
      </c>
      <c r="P6" s="36">
        <f>SUM(P7:P8)</f>
        <v>79</v>
      </c>
      <c r="Q6" s="36">
        <f>SUM(Q7:Q8)</f>
        <v>32</v>
      </c>
      <c r="R6" s="36">
        <f>SUM(R7:R8)</f>
        <v>52</v>
      </c>
      <c r="S6" s="36">
        <f>SUM(S7:S8)</f>
        <v>1410</v>
      </c>
      <c r="T6" s="36">
        <f>SUM(T7:T8)</f>
        <v>16</v>
      </c>
      <c r="U6" s="36">
        <f>SUM(U7:U8)</f>
        <v>251</v>
      </c>
      <c r="V6" s="36">
        <f>SUM(V7:V8)</f>
        <v>118</v>
      </c>
      <c r="W6" s="36">
        <f>SUM(W7:W8)</f>
        <v>2</v>
      </c>
      <c r="X6" s="36">
        <f>SUM(X7:X8)</f>
        <v>385</v>
      </c>
      <c r="Y6" s="36">
        <f>SUM(Y7:Y8)</f>
        <v>9</v>
      </c>
      <c r="Z6" s="36">
        <f>SUM(Z7:Z8)</f>
        <v>4</v>
      </c>
      <c r="AA6" s="35"/>
      <c r="AB6" s="34"/>
      <c r="AC6" s="34"/>
      <c r="AD6" s="34"/>
    </row>
    <row r="7" spans="1:30" ht="13.5" customHeight="1" x14ac:dyDescent="0.55000000000000004">
      <c r="A7" s="18" t="s">
        <v>27</v>
      </c>
      <c r="B7" s="17">
        <f>IF(SUM(C7:I7)=0,"-",SUM(C7:I7))</f>
        <v>29</v>
      </c>
      <c r="C7" s="29">
        <v>1</v>
      </c>
      <c r="D7" s="29">
        <v>3</v>
      </c>
      <c r="E7" s="31">
        <v>2</v>
      </c>
      <c r="F7" s="29">
        <v>19</v>
      </c>
      <c r="G7" s="31">
        <v>0</v>
      </c>
      <c r="H7" s="29">
        <v>0</v>
      </c>
      <c r="I7" s="31">
        <v>4</v>
      </c>
      <c r="J7" s="31">
        <f>IF(SUM(K7:Q7)=0,"-",SUM(K7:Q7))</f>
        <v>211</v>
      </c>
      <c r="K7" s="31">
        <v>2</v>
      </c>
      <c r="L7" s="31">
        <v>8</v>
      </c>
      <c r="M7" s="31">
        <v>1</v>
      </c>
      <c r="N7" s="29">
        <v>117</v>
      </c>
      <c r="O7" s="31">
        <v>1</v>
      </c>
      <c r="P7" s="31">
        <v>53</v>
      </c>
      <c r="Q7" s="31">
        <v>29</v>
      </c>
      <c r="R7" s="29">
        <v>18</v>
      </c>
      <c r="S7" s="31">
        <v>1014</v>
      </c>
      <c r="T7" s="31">
        <v>15</v>
      </c>
      <c r="U7" s="31">
        <v>130</v>
      </c>
      <c r="V7" s="32">
        <v>73</v>
      </c>
      <c r="W7" s="32">
        <v>2</v>
      </c>
      <c r="X7" s="32">
        <v>219</v>
      </c>
      <c r="Y7" s="31">
        <v>1</v>
      </c>
      <c r="Z7" s="29">
        <v>4</v>
      </c>
      <c r="AA7" s="8"/>
      <c r="AB7" s="4"/>
      <c r="AC7" s="4"/>
      <c r="AD7" s="4"/>
    </row>
    <row r="8" spans="1:30" ht="13.5" customHeight="1" x14ac:dyDescent="0.55000000000000004">
      <c r="A8" s="18" t="s">
        <v>26</v>
      </c>
      <c r="B8" s="29">
        <f>IF(SUM(C8:I8)=0,"-",SUM(C8:I8))</f>
        <v>43</v>
      </c>
      <c r="C8" s="29">
        <f>IF(SUM(C9:C29)=0,"-",SUM(C9:C29))</f>
        <v>3</v>
      </c>
      <c r="D8" s="29">
        <f>IF(SUM(D9:D29)=0,"-",SUM(D9:D29))</f>
        <v>30</v>
      </c>
      <c r="E8" s="29" t="str">
        <f>IF(SUM(E9:E29)=0,"-",SUM(E9:E29))</f>
        <v>-</v>
      </c>
      <c r="F8" s="29">
        <f>IF(SUM(F9:F29)=0,"-",SUM(F9:F29))</f>
        <v>9</v>
      </c>
      <c r="G8" s="29">
        <f>IF(SUM(G9:G29)=0,"-",SUM(G9:G29))</f>
        <v>1</v>
      </c>
      <c r="H8" s="29" t="str">
        <f>IF(SUM(H9:H29)=0,"-",SUM(H9:H29))</f>
        <v>-</v>
      </c>
      <c r="I8" s="29" t="str">
        <f>IF(SUM(I9:I29)=0,"-",SUM(I9:I29))</f>
        <v>-</v>
      </c>
      <c r="J8" s="29">
        <f>IF(SUM(K8:Q8)=0,"-",SUM(K8:Q8))</f>
        <v>151</v>
      </c>
      <c r="K8" s="29">
        <f>IF(SUM(K9:K29)=0,"-",SUM(K9:K29))</f>
        <v>3</v>
      </c>
      <c r="L8" s="29">
        <f>IF(SUM(L9:L29)=0,"-",SUM(L9:L29))</f>
        <v>26</v>
      </c>
      <c r="M8" s="30" t="str">
        <f>IF(SUM(M9:M29)=0,"-",SUM(M9:M29))</f>
        <v>-</v>
      </c>
      <c r="N8" s="30">
        <f>IF(SUM(N9:N29)=0,"-",SUM(N9:N29))</f>
        <v>47</v>
      </c>
      <c r="O8" s="30">
        <f>IF(SUM(O9:O29)=0,"-",SUM(O9:O29))</f>
        <v>46</v>
      </c>
      <c r="P8" s="29">
        <f>IF(SUM(P9:P29)=0,"-",SUM(P9:P29))</f>
        <v>26</v>
      </c>
      <c r="Q8" s="29">
        <f>IF(SUM(Q9:Q29)=0,"-",SUM(Q9:Q29))</f>
        <v>3</v>
      </c>
      <c r="R8" s="29">
        <f>IF(SUM(R9:R29)=0,"-",SUM(R9:R29))</f>
        <v>34</v>
      </c>
      <c r="S8" s="29">
        <f>IF(SUM(S9:S29)=0,"-",SUM(S9:S29))</f>
        <v>396</v>
      </c>
      <c r="T8" s="29">
        <f>IF(SUM(T9:T29)=0,"-",SUM(T9:T29))</f>
        <v>1</v>
      </c>
      <c r="U8" s="29">
        <f>IF(SUM(U9:U29)=0,"-",SUM(U9:U29))</f>
        <v>121</v>
      </c>
      <c r="V8" s="29">
        <f>IF(SUM(V9:V29)=0,"-",SUM(V9:V29))</f>
        <v>45</v>
      </c>
      <c r="W8" s="29" t="str">
        <f>IF(SUM(W9:W29)=0,"-",SUM(W9:W29))</f>
        <v>-</v>
      </c>
      <c r="X8" s="29">
        <f>IF(SUM(X9:X29)=0,"-",SUM(X9:X29))</f>
        <v>166</v>
      </c>
      <c r="Y8" s="29">
        <f>IF(SUM(Y9:Y29)=0,"-",SUM(Y9:Y29))</f>
        <v>8</v>
      </c>
      <c r="Z8" s="29" t="str">
        <f>IF(SUM(Z9:Z29)=0,"-",SUM(Z9:Z29))</f>
        <v>-</v>
      </c>
      <c r="AA8" s="8"/>
      <c r="AB8" s="4"/>
      <c r="AC8" s="4"/>
      <c r="AD8" s="4"/>
    </row>
    <row r="9" spans="1:30" ht="13.5" customHeight="1" x14ac:dyDescent="0.55000000000000004">
      <c r="A9" s="15" t="s">
        <v>25</v>
      </c>
      <c r="B9" s="14" t="str">
        <f>IF(SUM(C9:I9)=0,"-",SUM(C9:I9))</f>
        <v>-</v>
      </c>
      <c r="C9" s="27" t="s">
        <v>17</v>
      </c>
      <c r="D9" s="27" t="s">
        <v>17</v>
      </c>
      <c r="E9" s="27" t="s">
        <v>17</v>
      </c>
      <c r="F9" s="27" t="s">
        <v>17</v>
      </c>
      <c r="G9" s="27" t="s">
        <v>17</v>
      </c>
      <c r="H9" s="27" t="s">
        <v>17</v>
      </c>
      <c r="I9" s="27" t="s">
        <v>17</v>
      </c>
      <c r="J9" s="28">
        <f>IF(SUM(K9:Q9)=0,"-",SUM(K9:Q9))</f>
        <v>28</v>
      </c>
      <c r="K9" s="27" t="s">
        <v>17</v>
      </c>
      <c r="L9" s="26" t="s">
        <v>2</v>
      </c>
      <c r="M9" s="26" t="s">
        <v>2</v>
      </c>
      <c r="N9" s="26">
        <v>9</v>
      </c>
      <c r="O9" s="26">
        <v>7</v>
      </c>
      <c r="P9" s="26">
        <v>12</v>
      </c>
      <c r="Q9" s="25" t="s">
        <v>2</v>
      </c>
      <c r="R9" s="25" t="s">
        <v>17</v>
      </c>
      <c r="S9" s="25" t="s">
        <v>2</v>
      </c>
      <c r="T9" s="25" t="s">
        <v>2</v>
      </c>
      <c r="U9" s="25">
        <v>17</v>
      </c>
      <c r="V9" s="25">
        <v>9</v>
      </c>
      <c r="W9" s="25" t="s">
        <v>2</v>
      </c>
      <c r="X9" s="25">
        <v>22</v>
      </c>
      <c r="Y9" s="25" t="s">
        <v>17</v>
      </c>
      <c r="Z9" s="25" t="s">
        <v>2</v>
      </c>
      <c r="AA9" s="8"/>
      <c r="AB9" s="4"/>
      <c r="AC9" s="4"/>
      <c r="AD9" s="4"/>
    </row>
    <row r="10" spans="1:30" ht="13.5" customHeight="1" x14ac:dyDescent="0.55000000000000004">
      <c r="A10" s="15" t="s">
        <v>24</v>
      </c>
      <c r="B10" s="14">
        <f>IF(SUM(C10:I10)=0,"-",SUM(C10:I10))</f>
        <v>1</v>
      </c>
      <c r="C10" s="27" t="s">
        <v>17</v>
      </c>
      <c r="D10" s="27">
        <v>1</v>
      </c>
      <c r="E10" s="27" t="s">
        <v>17</v>
      </c>
      <c r="F10" s="27" t="s">
        <v>17</v>
      </c>
      <c r="G10" s="27" t="s">
        <v>17</v>
      </c>
      <c r="H10" s="27" t="s">
        <v>17</v>
      </c>
      <c r="I10" s="27" t="s">
        <v>17</v>
      </c>
      <c r="J10" s="28">
        <f>IF(SUM(K10:Q10)=0,"-",SUM(K10:Q10))</f>
        <v>3</v>
      </c>
      <c r="K10" s="27" t="s">
        <v>17</v>
      </c>
      <c r="L10" s="26">
        <v>1</v>
      </c>
      <c r="M10" s="26" t="s">
        <v>2</v>
      </c>
      <c r="N10" s="26">
        <v>1</v>
      </c>
      <c r="O10" s="26">
        <v>1</v>
      </c>
      <c r="P10" s="26" t="s">
        <v>2</v>
      </c>
      <c r="Q10" s="25" t="s">
        <v>2</v>
      </c>
      <c r="R10" s="25">
        <v>1</v>
      </c>
      <c r="S10" s="25" t="s">
        <v>2</v>
      </c>
      <c r="T10" s="25" t="s">
        <v>2</v>
      </c>
      <c r="U10" s="25">
        <v>4</v>
      </c>
      <c r="V10" s="25" t="s">
        <v>2</v>
      </c>
      <c r="W10" s="25" t="s">
        <v>2</v>
      </c>
      <c r="X10" s="25">
        <v>1</v>
      </c>
      <c r="Y10" s="25" t="s">
        <v>17</v>
      </c>
      <c r="Z10" s="25" t="s">
        <v>2</v>
      </c>
      <c r="AA10" s="8"/>
      <c r="AB10" s="4"/>
      <c r="AC10" s="4"/>
      <c r="AD10" s="4"/>
    </row>
    <row r="11" spans="1:30" ht="13.5" customHeight="1" x14ac:dyDescent="0.55000000000000004">
      <c r="A11" s="15" t="s">
        <v>23</v>
      </c>
      <c r="B11" s="27" t="str">
        <f>IF(SUM(C11:I11)=0,"-",SUM(C11:I11))</f>
        <v>-</v>
      </c>
      <c r="C11" s="27" t="s">
        <v>17</v>
      </c>
      <c r="D11" s="27" t="s">
        <v>17</v>
      </c>
      <c r="E11" s="27" t="s">
        <v>17</v>
      </c>
      <c r="F11" s="27" t="s">
        <v>17</v>
      </c>
      <c r="G11" s="27" t="s">
        <v>17</v>
      </c>
      <c r="H11" s="27" t="s">
        <v>17</v>
      </c>
      <c r="I11" s="27" t="s">
        <v>17</v>
      </c>
      <c r="J11" s="28">
        <f>IF(SUM(K11:Q11)=0,"-",SUM(K11:Q11))</f>
        <v>3</v>
      </c>
      <c r="K11" s="27" t="s">
        <v>17</v>
      </c>
      <c r="L11" s="26">
        <v>1</v>
      </c>
      <c r="M11" s="26" t="s">
        <v>2</v>
      </c>
      <c r="N11" s="26" t="s">
        <v>2</v>
      </c>
      <c r="O11" s="26">
        <v>1</v>
      </c>
      <c r="P11" s="26">
        <v>1</v>
      </c>
      <c r="Q11" s="25" t="s">
        <v>2</v>
      </c>
      <c r="R11" s="25" t="s">
        <v>17</v>
      </c>
      <c r="S11" s="25" t="s">
        <v>2</v>
      </c>
      <c r="T11" s="25" t="s">
        <v>2</v>
      </c>
      <c r="U11" s="25">
        <v>2</v>
      </c>
      <c r="V11" s="25" t="s">
        <v>2</v>
      </c>
      <c r="W11" s="25" t="s">
        <v>2</v>
      </c>
      <c r="X11" s="25" t="s">
        <v>2</v>
      </c>
      <c r="Y11" s="25" t="s">
        <v>17</v>
      </c>
      <c r="Z11" s="25" t="s">
        <v>2</v>
      </c>
      <c r="AA11" s="8"/>
      <c r="AB11" s="4"/>
      <c r="AC11" s="4"/>
      <c r="AD11" s="4"/>
    </row>
    <row r="12" spans="1:30" ht="13.5" customHeight="1" x14ac:dyDescent="0.55000000000000004">
      <c r="A12" s="15" t="s">
        <v>22</v>
      </c>
      <c r="B12" s="14" t="str">
        <f>IF(SUM(C12:I12)=0,"-",SUM(C12:I12))</f>
        <v>-</v>
      </c>
      <c r="C12" s="27" t="s">
        <v>17</v>
      </c>
      <c r="D12" s="27" t="s">
        <v>17</v>
      </c>
      <c r="E12" s="27" t="s">
        <v>17</v>
      </c>
      <c r="F12" s="27" t="s">
        <v>17</v>
      </c>
      <c r="G12" s="27" t="s">
        <v>17</v>
      </c>
      <c r="H12" s="27" t="s">
        <v>17</v>
      </c>
      <c r="I12" s="27" t="s">
        <v>17</v>
      </c>
      <c r="J12" s="28">
        <f>IF(SUM(K12:Q12)=0,"-",SUM(K12:Q12))</f>
        <v>4</v>
      </c>
      <c r="K12" s="27" t="s">
        <v>17</v>
      </c>
      <c r="L12" s="26">
        <v>1</v>
      </c>
      <c r="M12" s="26" t="s">
        <v>2</v>
      </c>
      <c r="N12" s="26" t="s">
        <v>2</v>
      </c>
      <c r="O12" s="26">
        <v>1</v>
      </c>
      <c r="P12" s="26">
        <v>2</v>
      </c>
      <c r="Q12" s="25" t="s">
        <v>2</v>
      </c>
      <c r="R12" s="25" t="s">
        <v>17</v>
      </c>
      <c r="S12" s="25" t="s">
        <v>2</v>
      </c>
      <c r="T12" s="25" t="s">
        <v>2</v>
      </c>
      <c r="U12" s="25">
        <v>2</v>
      </c>
      <c r="V12" s="25" t="s">
        <v>2</v>
      </c>
      <c r="W12" s="25" t="s">
        <v>2</v>
      </c>
      <c r="X12" s="25">
        <v>1</v>
      </c>
      <c r="Y12" s="25">
        <v>1</v>
      </c>
      <c r="Z12" s="25" t="s">
        <v>2</v>
      </c>
      <c r="AA12" s="8"/>
      <c r="AB12" s="4"/>
      <c r="AC12" s="4"/>
      <c r="AD12" s="4"/>
    </row>
    <row r="13" spans="1:30" ht="13.5" customHeight="1" x14ac:dyDescent="0.55000000000000004">
      <c r="A13" s="15" t="s">
        <v>21</v>
      </c>
      <c r="B13" s="14">
        <f>IF(SUM(C13:I13)=0,"-",SUM(C13:I13))</f>
        <v>1</v>
      </c>
      <c r="C13" s="27" t="s">
        <v>17</v>
      </c>
      <c r="D13" s="27">
        <v>1</v>
      </c>
      <c r="E13" s="27" t="s">
        <v>17</v>
      </c>
      <c r="F13" s="27" t="s">
        <v>17</v>
      </c>
      <c r="G13" s="27" t="s">
        <v>17</v>
      </c>
      <c r="H13" s="27" t="s">
        <v>17</v>
      </c>
      <c r="I13" s="27" t="s">
        <v>17</v>
      </c>
      <c r="J13" s="28">
        <f>IF(SUM(K13:Q13)=0,"-",SUM(K13:Q13))</f>
        <v>3</v>
      </c>
      <c r="K13" s="27" t="s">
        <v>17</v>
      </c>
      <c r="L13" s="26">
        <v>1</v>
      </c>
      <c r="M13" s="26" t="s">
        <v>2</v>
      </c>
      <c r="N13" s="26">
        <v>2</v>
      </c>
      <c r="O13" s="26" t="s">
        <v>17</v>
      </c>
      <c r="P13" s="26" t="s">
        <v>2</v>
      </c>
      <c r="Q13" s="25" t="s">
        <v>2</v>
      </c>
      <c r="R13" s="25">
        <v>1</v>
      </c>
      <c r="S13" s="25" t="s">
        <v>2</v>
      </c>
      <c r="T13" s="25" t="s">
        <v>2</v>
      </c>
      <c r="U13" s="25">
        <v>1</v>
      </c>
      <c r="V13" s="25" t="s">
        <v>2</v>
      </c>
      <c r="W13" s="25" t="s">
        <v>2</v>
      </c>
      <c r="X13" s="25">
        <v>5</v>
      </c>
      <c r="Y13" s="25">
        <v>1</v>
      </c>
      <c r="Z13" s="25" t="s">
        <v>2</v>
      </c>
      <c r="AA13" s="8"/>
      <c r="AB13" s="4"/>
      <c r="AC13" s="4"/>
      <c r="AD13" s="4"/>
    </row>
    <row r="14" spans="1:30" ht="13.5" customHeight="1" x14ac:dyDescent="0.55000000000000004">
      <c r="A14" s="15" t="s">
        <v>20</v>
      </c>
      <c r="B14" s="27">
        <f>IF(SUM(C14:I14)=0,"-",SUM(C14:I14))</f>
        <v>2</v>
      </c>
      <c r="C14" s="27" t="s">
        <v>17</v>
      </c>
      <c r="D14" s="27" t="s">
        <v>17</v>
      </c>
      <c r="E14" s="27" t="s">
        <v>17</v>
      </c>
      <c r="F14" s="27">
        <v>1</v>
      </c>
      <c r="G14" s="27">
        <v>1</v>
      </c>
      <c r="H14" s="27" t="s">
        <v>17</v>
      </c>
      <c r="I14" s="27" t="s">
        <v>17</v>
      </c>
      <c r="J14" s="28">
        <f>IF(SUM(K14:Q14)=0,"-",SUM(K14:Q14))</f>
        <v>19</v>
      </c>
      <c r="K14" s="27" t="s">
        <v>17</v>
      </c>
      <c r="L14" s="26" t="s">
        <v>2</v>
      </c>
      <c r="M14" s="26" t="s">
        <v>2</v>
      </c>
      <c r="N14" s="26">
        <v>11</v>
      </c>
      <c r="O14" s="26">
        <v>3</v>
      </c>
      <c r="P14" s="26">
        <v>5</v>
      </c>
      <c r="Q14" s="25" t="s">
        <v>2</v>
      </c>
      <c r="R14" s="25">
        <v>1</v>
      </c>
      <c r="S14" s="25">
        <v>2</v>
      </c>
      <c r="T14" s="25">
        <v>1</v>
      </c>
      <c r="U14" s="25">
        <v>10</v>
      </c>
      <c r="V14" s="25">
        <v>12</v>
      </c>
      <c r="W14" s="25" t="s">
        <v>2</v>
      </c>
      <c r="X14" s="25">
        <v>13</v>
      </c>
      <c r="Y14" s="25" t="s">
        <v>17</v>
      </c>
      <c r="Z14" s="25" t="s">
        <v>2</v>
      </c>
      <c r="AA14" s="8"/>
      <c r="AB14" s="4"/>
      <c r="AC14" s="4"/>
      <c r="AD14" s="4"/>
    </row>
    <row r="15" spans="1:30" ht="13.5" customHeight="1" x14ac:dyDescent="0.55000000000000004">
      <c r="A15" s="15" t="s">
        <v>19</v>
      </c>
      <c r="B15" s="14" t="str">
        <f>IF(SUM(C15:I15)=0,"-",SUM(C15:I15))</f>
        <v>-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27" t="s">
        <v>17</v>
      </c>
      <c r="I15" s="27" t="s">
        <v>17</v>
      </c>
      <c r="J15" s="28">
        <f>IF(SUM(K15:Q15)=0,"-",SUM(K15:Q15))</f>
        <v>3</v>
      </c>
      <c r="K15" s="27" t="s">
        <v>17</v>
      </c>
      <c r="L15" s="26" t="s">
        <v>2</v>
      </c>
      <c r="M15" s="26" t="s">
        <v>2</v>
      </c>
      <c r="N15" s="26">
        <v>2</v>
      </c>
      <c r="O15" s="26">
        <v>1</v>
      </c>
      <c r="P15" s="26" t="s">
        <v>2</v>
      </c>
      <c r="Q15" s="25" t="s">
        <v>2</v>
      </c>
      <c r="R15" s="25" t="s">
        <v>2</v>
      </c>
      <c r="S15" s="25" t="s">
        <v>2</v>
      </c>
      <c r="T15" s="25" t="s">
        <v>2</v>
      </c>
      <c r="U15" s="25">
        <v>1</v>
      </c>
      <c r="V15" s="25" t="s">
        <v>2</v>
      </c>
      <c r="W15" s="25" t="s">
        <v>2</v>
      </c>
      <c r="X15" s="25">
        <v>2</v>
      </c>
      <c r="Y15" s="25" t="s">
        <v>17</v>
      </c>
      <c r="Z15" s="25" t="s">
        <v>2</v>
      </c>
      <c r="AA15" s="8"/>
      <c r="AB15" s="4"/>
      <c r="AC15" s="4"/>
      <c r="AD15" s="4"/>
    </row>
    <row r="16" spans="1:30" ht="13.5" customHeight="1" x14ac:dyDescent="0.55000000000000004">
      <c r="A16" s="15" t="s">
        <v>18</v>
      </c>
      <c r="B16" s="14">
        <f>IF(SUM(C16:I16)=0,"-",SUM(C16:I16))</f>
        <v>3</v>
      </c>
      <c r="C16" s="27" t="s">
        <v>17</v>
      </c>
      <c r="D16" s="27">
        <v>1</v>
      </c>
      <c r="E16" s="27" t="s">
        <v>17</v>
      </c>
      <c r="F16" s="27">
        <v>2</v>
      </c>
      <c r="G16" s="27" t="s">
        <v>17</v>
      </c>
      <c r="H16" s="27" t="s">
        <v>17</v>
      </c>
      <c r="I16" s="27" t="s">
        <v>17</v>
      </c>
      <c r="J16" s="28">
        <f>IF(SUM(K16:Q16)=0,"-",SUM(K16:Q16))</f>
        <v>10</v>
      </c>
      <c r="K16" s="27" t="s">
        <v>17</v>
      </c>
      <c r="L16" s="26">
        <v>1</v>
      </c>
      <c r="M16" s="26" t="s">
        <v>2</v>
      </c>
      <c r="N16" s="26">
        <v>7</v>
      </c>
      <c r="O16" s="26">
        <v>2</v>
      </c>
      <c r="P16" s="26" t="s">
        <v>2</v>
      </c>
      <c r="Q16" s="25" t="s">
        <v>2</v>
      </c>
      <c r="R16" s="25">
        <v>1</v>
      </c>
      <c r="S16" s="25">
        <v>1</v>
      </c>
      <c r="T16" s="25" t="s">
        <v>2</v>
      </c>
      <c r="U16" s="25">
        <v>6</v>
      </c>
      <c r="V16" s="25" t="s">
        <v>17</v>
      </c>
      <c r="W16" s="25" t="s">
        <v>2</v>
      </c>
      <c r="X16" s="25">
        <v>17</v>
      </c>
      <c r="Y16" s="25" t="s">
        <v>17</v>
      </c>
      <c r="Z16" s="25" t="s">
        <v>2</v>
      </c>
      <c r="AA16" s="8"/>
      <c r="AB16" s="4"/>
      <c r="AC16" s="4"/>
      <c r="AD16" s="4"/>
    </row>
    <row r="17" spans="1:30" ht="43" customHeight="1" x14ac:dyDescent="0.55000000000000004">
      <c r="A17" s="21" t="s">
        <v>16</v>
      </c>
      <c r="B17" s="20">
        <f>B18</f>
        <v>7</v>
      </c>
      <c r="C17" s="19">
        <f>C18</f>
        <v>1</v>
      </c>
      <c r="D17" s="19">
        <f>D18</f>
        <v>5</v>
      </c>
      <c r="E17" s="19" t="str">
        <f>E18</f>
        <v>-</v>
      </c>
      <c r="F17" s="19">
        <f>F18</f>
        <v>1</v>
      </c>
      <c r="G17" s="19" t="str">
        <f>G18</f>
        <v>-</v>
      </c>
      <c r="H17" s="19" t="str">
        <f>H18</f>
        <v>-</v>
      </c>
      <c r="I17" s="19" t="str">
        <f>I18</f>
        <v>-</v>
      </c>
      <c r="J17" s="24">
        <f>J18</f>
        <v>15</v>
      </c>
      <c r="K17" s="19" t="str">
        <f>K18</f>
        <v>-</v>
      </c>
      <c r="L17" s="23">
        <f>L18</f>
        <v>3</v>
      </c>
      <c r="M17" s="22" t="str">
        <f>M18</f>
        <v>-</v>
      </c>
      <c r="N17" s="22">
        <f>N18</f>
        <v>3</v>
      </c>
      <c r="O17" s="22">
        <f>O18</f>
        <v>6</v>
      </c>
      <c r="P17" s="22">
        <f>P18</f>
        <v>2</v>
      </c>
      <c r="Q17" s="22">
        <f>Q18</f>
        <v>1</v>
      </c>
      <c r="R17" s="22">
        <f>R18</f>
        <v>5</v>
      </c>
      <c r="S17" s="22">
        <f>S18</f>
        <v>5</v>
      </c>
      <c r="T17" s="22" t="str">
        <f>T18</f>
        <v>-</v>
      </c>
      <c r="U17" s="22">
        <f>U18</f>
        <v>16</v>
      </c>
      <c r="V17" s="22">
        <f>V18</f>
        <v>3</v>
      </c>
      <c r="W17" s="22" t="str">
        <f>W18</f>
        <v>-</v>
      </c>
      <c r="X17" s="22">
        <f>X18</f>
        <v>23</v>
      </c>
      <c r="Y17" s="22" t="str">
        <f>Y18</f>
        <v>-</v>
      </c>
      <c r="Z17" s="22" t="str">
        <f>Z18</f>
        <v>-</v>
      </c>
      <c r="AA17" s="8"/>
      <c r="AB17" s="4"/>
      <c r="AC17" s="4"/>
      <c r="AD17" s="4"/>
    </row>
    <row r="18" spans="1:30" ht="13.5" customHeight="1" x14ac:dyDescent="0.55000000000000004">
      <c r="A18" s="18" t="s">
        <v>15</v>
      </c>
      <c r="B18" s="17">
        <v>7</v>
      </c>
      <c r="C18" s="16">
        <v>1</v>
      </c>
      <c r="D18" s="16">
        <v>5</v>
      </c>
      <c r="E18" s="16" t="s">
        <v>2</v>
      </c>
      <c r="F18" s="16">
        <v>1</v>
      </c>
      <c r="G18" s="16" t="s">
        <v>2</v>
      </c>
      <c r="H18" s="16" t="s">
        <v>2</v>
      </c>
      <c r="I18" s="16" t="s">
        <v>2</v>
      </c>
      <c r="J18" s="16">
        <v>15</v>
      </c>
      <c r="K18" s="16" t="s">
        <v>2</v>
      </c>
      <c r="L18" s="16">
        <v>3</v>
      </c>
      <c r="M18" s="16" t="s">
        <v>2</v>
      </c>
      <c r="N18" s="16">
        <v>3</v>
      </c>
      <c r="O18" s="16">
        <v>6</v>
      </c>
      <c r="P18" s="16">
        <v>2</v>
      </c>
      <c r="Q18" s="16">
        <v>1</v>
      </c>
      <c r="R18" s="16">
        <v>5</v>
      </c>
      <c r="S18" s="16">
        <v>5</v>
      </c>
      <c r="T18" s="16" t="s">
        <v>2</v>
      </c>
      <c r="U18" s="16">
        <v>16</v>
      </c>
      <c r="V18" s="16">
        <v>3</v>
      </c>
      <c r="W18" s="16" t="s">
        <v>2</v>
      </c>
      <c r="X18" s="16">
        <v>23</v>
      </c>
      <c r="Y18" s="16" t="s">
        <v>2</v>
      </c>
      <c r="Z18" s="16" t="s">
        <v>2</v>
      </c>
      <c r="AA18" s="8"/>
      <c r="AB18" s="4"/>
      <c r="AC18" s="4"/>
      <c r="AD18" s="4"/>
    </row>
    <row r="19" spans="1:30" ht="13.5" customHeight="1" x14ac:dyDescent="0.55000000000000004">
      <c r="A19" s="15" t="s">
        <v>14</v>
      </c>
      <c r="B19" s="13">
        <v>3</v>
      </c>
      <c r="C19" s="13">
        <v>1</v>
      </c>
      <c r="D19" s="13">
        <v>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6</v>
      </c>
      <c r="K19" s="13">
        <v>0</v>
      </c>
      <c r="L19" s="13">
        <v>0</v>
      </c>
      <c r="M19" s="13">
        <v>0</v>
      </c>
      <c r="N19" s="13">
        <v>2</v>
      </c>
      <c r="O19" s="13">
        <v>2</v>
      </c>
      <c r="P19" s="13">
        <v>1</v>
      </c>
      <c r="Q19" s="13">
        <v>1</v>
      </c>
      <c r="R19" s="13">
        <v>2</v>
      </c>
      <c r="S19" s="13">
        <v>2</v>
      </c>
      <c r="T19" s="13">
        <v>0</v>
      </c>
      <c r="U19" s="13">
        <v>7</v>
      </c>
      <c r="V19" s="13">
        <v>2</v>
      </c>
      <c r="W19" s="13">
        <v>0</v>
      </c>
      <c r="X19" s="13">
        <v>9</v>
      </c>
      <c r="Y19" s="13">
        <v>0</v>
      </c>
      <c r="Z19" s="13">
        <v>0</v>
      </c>
      <c r="AA19" s="8"/>
      <c r="AB19" s="4"/>
      <c r="AC19" s="4"/>
      <c r="AD19" s="4"/>
    </row>
    <row r="20" spans="1:30" ht="13.5" customHeight="1" x14ac:dyDescent="0.55000000000000004">
      <c r="A20" s="15" t="s">
        <v>13</v>
      </c>
      <c r="B20" s="14">
        <v>1</v>
      </c>
      <c r="C20" s="13">
        <v>0</v>
      </c>
      <c r="D20" s="13">
        <v>1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1</v>
      </c>
      <c r="K20" s="13">
        <v>0</v>
      </c>
      <c r="L20" s="13">
        <v>0</v>
      </c>
      <c r="M20" s="13">
        <v>0</v>
      </c>
      <c r="N20" s="13">
        <v>0</v>
      </c>
      <c r="O20" s="13">
        <v>1</v>
      </c>
      <c r="P20" s="13">
        <v>0</v>
      </c>
      <c r="Q20" s="13">
        <v>0</v>
      </c>
      <c r="R20" s="13">
        <v>1</v>
      </c>
      <c r="S20" s="13">
        <v>1</v>
      </c>
      <c r="T20" s="13">
        <v>0</v>
      </c>
      <c r="U20" s="13">
        <v>3</v>
      </c>
      <c r="V20" s="13">
        <v>0</v>
      </c>
      <c r="W20" s="13" t="s">
        <v>12</v>
      </c>
      <c r="X20" s="13">
        <v>5</v>
      </c>
      <c r="Y20" s="13">
        <v>0</v>
      </c>
      <c r="Z20" s="13">
        <v>0</v>
      </c>
      <c r="AA20" s="8"/>
      <c r="AB20" s="4"/>
      <c r="AC20" s="4"/>
      <c r="AD20" s="4"/>
    </row>
    <row r="21" spans="1:30" ht="13.5" customHeight="1" x14ac:dyDescent="0.55000000000000004">
      <c r="A21" s="15" t="s">
        <v>11</v>
      </c>
      <c r="B21" s="14">
        <v>1</v>
      </c>
      <c r="C21" s="13">
        <v>0</v>
      </c>
      <c r="D21" s="13">
        <v>1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3</v>
      </c>
      <c r="K21" s="13">
        <v>0</v>
      </c>
      <c r="L21" s="13">
        <v>0</v>
      </c>
      <c r="M21" s="13">
        <v>0</v>
      </c>
      <c r="N21" s="13">
        <v>1</v>
      </c>
      <c r="O21" s="13">
        <v>1</v>
      </c>
      <c r="P21" s="13">
        <v>1</v>
      </c>
      <c r="Q21" s="13">
        <v>0</v>
      </c>
      <c r="R21" s="13">
        <v>1</v>
      </c>
      <c r="S21" s="13">
        <v>0</v>
      </c>
      <c r="T21" s="13">
        <v>0</v>
      </c>
      <c r="U21" s="13">
        <v>2</v>
      </c>
      <c r="V21" s="13">
        <v>0</v>
      </c>
      <c r="W21" s="13">
        <v>0</v>
      </c>
      <c r="X21" s="13">
        <v>4</v>
      </c>
      <c r="Y21" s="13">
        <v>0</v>
      </c>
      <c r="Z21" s="13">
        <v>0</v>
      </c>
      <c r="AA21" s="8"/>
      <c r="AB21" s="4"/>
      <c r="AC21" s="4"/>
      <c r="AD21" s="4"/>
    </row>
    <row r="22" spans="1:30" ht="13.5" customHeight="1" x14ac:dyDescent="0.55000000000000004">
      <c r="A22" s="15" t="s">
        <v>10</v>
      </c>
      <c r="B22" s="13">
        <v>2</v>
      </c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0</v>
      </c>
      <c r="I22" s="13">
        <v>0</v>
      </c>
      <c r="J22" s="13">
        <v>5</v>
      </c>
      <c r="K22" s="13">
        <v>0</v>
      </c>
      <c r="L22" s="13">
        <v>3</v>
      </c>
      <c r="M22" s="13">
        <v>0</v>
      </c>
      <c r="N22" s="13">
        <v>0</v>
      </c>
      <c r="O22" s="13">
        <v>2</v>
      </c>
      <c r="P22" s="13">
        <v>0</v>
      </c>
      <c r="Q22" s="13">
        <v>0</v>
      </c>
      <c r="R22" s="13">
        <v>1</v>
      </c>
      <c r="S22" s="13">
        <v>2</v>
      </c>
      <c r="T22" s="13">
        <v>0</v>
      </c>
      <c r="U22" s="13">
        <v>4</v>
      </c>
      <c r="V22" s="13">
        <v>1</v>
      </c>
      <c r="W22" s="13">
        <v>0</v>
      </c>
      <c r="X22" s="13">
        <v>5</v>
      </c>
      <c r="Y22" s="13">
        <v>0</v>
      </c>
      <c r="Z22" s="13">
        <v>0</v>
      </c>
      <c r="AA22" s="8"/>
      <c r="AB22" s="4"/>
      <c r="AC22" s="4"/>
      <c r="AD22" s="4"/>
    </row>
    <row r="23" spans="1:30" ht="43" customHeight="1" x14ac:dyDescent="0.55000000000000004">
      <c r="A23" s="21" t="s">
        <v>9</v>
      </c>
      <c r="B23" s="20">
        <f>B24</f>
        <v>5</v>
      </c>
      <c r="C23" s="19" t="str">
        <f>C24</f>
        <v>-</v>
      </c>
      <c r="D23" s="19">
        <f>D24</f>
        <v>4</v>
      </c>
      <c r="E23" s="19" t="str">
        <f>E24</f>
        <v>-</v>
      </c>
      <c r="F23" s="19">
        <f>F24</f>
        <v>1</v>
      </c>
      <c r="G23" s="19" t="str">
        <f>G24</f>
        <v>-</v>
      </c>
      <c r="H23" s="19" t="str">
        <f>H24</f>
        <v>-</v>
      </c>
      <c r="I23" s="19" t="str">
        <f>I24</f>
        <v>-</v>
      </c>
      <c r="J23" s="19">
        <f>J24</f>
        <v>11</v>
      </c>
      <c r="K23" s="19">
        <f>K24</f>
        <v>1</v>
      </c>
      <c r="L23" s="19">
        <f>L24</f>
        <v>4</v>
      </c>
      <c r="M23" s="19" t="str">
        <f>M24</f>
        <v>-</v>
      </c>
      <c r="N23" s="19">
        <f>N24</f>
        <v>2</v>
      </c>
      <c r="O23" s="19">
        <f>O24</f>
        <v>4</v>
      </c>
      <c r="P23" s="19" t="str">
        <f>P24</f>
        <v>-</v>
      </c>
      <c r="Q23" s="19" t="str">
        <f>Q24</f>
        <v>-</v>
      </c>
      <c r="R23" s="19">
        <f>R24</f>
        <v>5</v>
      </c>
      <c r="S23" s="19">
        <f>S24</f>
        <v>126</v>
      </c>
      <c r="T23" s="19" t="str">
        <f>T24</f>
        <v>-</v>
      </c>
      <c r="U23" s="19">
        <f>U24</f>
        <v>10</v>
      </c>
      <c r="V23" s="19">
        <f>V24</f>
        <v>5</v>
      </c>
      <c r="W23" s="19" t="str">
        <f>W24</f>
        <v>-</v>
      </c>
      <c r="X23" s="19">
        <f>X24</f>
        <v>12</v>
      </c>
      <c r="Y23" s="19">
        <f>Y24</f>
        <v>2</v>
      </c>
      <c r="Z23" s="19" t="str">
        <f>Z24</f>
        <v>-</v>
      </c>
      <c r="AA23" s="8"/>
      <c r="AB23" s="4"/>
      <c r="AC23" s="4"/>
      <c r="AD23" s="4"/>
    </row>
    <row r="24" spans="1:30" ht="13.5" customHeight="1" x14ac:dyDescent="0.55000000000000004">
      <c r="A24" s="18" t="s">
        <v>8</v>
      </c>
      <c r="B24" s="17">
        <v>5</v>
      </c>
      <c r="C24" s="16" t="s">
        <v>2</v>
      </c>
      <c r="D24" s="16">
        <v>4</v>
      </c>
      <c r="E24" s="16" t="s">
        <v>2</v>
      </c>
      <c r="F24" s="16">
        <v>1</v>
      </c>
      <c r="G24" s="16" t="s">
        <v>2</v>
      </c>
      <c r="H24" s="16" t="s">
        <v>2</v>
      </c>
      <c r="I24" s="16" t="s">
        <v>2</v>
      </c>
      <c r="J24" s="16">
        <v>11</v>
      </c>
      <c r="K24" s="16">
        <v>1</v>
      </c>
      <c r="L24" s="16">
        <v>4</v>
      </c>
      <c r="M24" s="16" t="s">
        <v>2</v>
      </c>
      <c r="N24" s="16">
        <v>2</v>
      </c>
      <c r="O24" s="16">
        <v>4</v>
      </c>
      <c r="P24" s="16" t="s">
        <v>2</v>
      </c>
      <c r="Q24" s="16" t="s">
        <v>2</v>
      </c>
      <c r="R24" s="16">
        <v>5</v>
      </c>
      <c r="S24" s="16">
        <v>126</v>
      </c>
      <c r="T24" s="16" t="s">
        <v>2</v>
      </c>
      <c r="U24" s="16">
        <v>10</v>
      </c>
      <c r="V24" s="16">
        <v>5</v>
      </c>
      <c r="W24" s="16" t="s">
        <v>2</v>
      </c>
      <c r="X24" s="16">
        <v>12</v>
      </c>
      <c r="Y24" s="16">
        <v>2</v>
      </c>
      <c r="Z24" s="16" t="s">
        <v>2</v>
      </c>
      <c r="AA24" s="8"/>
      <c r="AB24" s="4"/>
      <c r="AC24" s="4"/>
      <c r="AD24" s="4"/>
    </row>
    <row r="25" spans="1:30" ht="13.5" customHeight="1" x14ac:dyDescent="0.55000000000000004">
      <c r="A25" s="15" t="s">
        <v>7</v>
      </c>
      <c r="B25" s="13">
        <v>2</v>
      </c>
      <c r="C25" s="13" t="s">
        <v>2</v>
      </c>
      <c r="D25" s="13">
        <v>1</v>
      </c>
      <c r="E25" s="13" t="s">
        <v>2</v>
      </c>
      <c r="F25" s="13">
        <v>1</v>
      </c>
      <c r="G25" s="13" t="s">
        <v>2</v>
      </c>
      <c r="H25" s="13" t="s">
        <v>2</v>
      </c>
      <c r="I25" s="13" t="s">
        <v>2</v>
      </c>
      <c r="J25" s="13">
        <v>3</v>
      </c>
      <c r="K25" s="13" t="s">
        <v>2</v>
      </c>
      <c r="L25" s="13"/>
      <c r="M25" s="13" t="s">
        <v>2</v>
      </c>
      <c r="N25" s="13">
        <v>2</v>
      </c>
      <c r="O25" s="13">
        <v>1</v>
      </c>
      <c r="P25" s="13" t="s">
        <v>2</v>
      </c>
      <c r="Q25" s="13" t="s">
        <v>2</v>
      </c>
      <c r="R25" s="13">
        <v>2</v>
      </c>
      <c r="S25" s="13">
        <v>60</v>
      </c>
      <c r="T25" s="13" t="s">
        <v>2</v>
      </c>
      <c r="U25" s="13">
        <v>5</v>
      </c>
      <c r="V25" s="13">
        <v>4</v>
      </c>
      <c r="W25" s="13" t="s">
        <v>2</v>
      </c>
      <c r="X25" s="13">
        <v>6</v>
      </c>
      <c r="Y25" s="13">
        <v>2</v>
      </c>
      <c r="Z25" s="13" t="s">
        <v>2</v>
      </c>
      <c r="AA25" s="8"/>
      <c r="AB25" s="4"/>
      <c r="AC25" s="4"/>
      <c r="AD25" s="4"/>
    </row>
    <row r="26" spans="1:30" ht="13.5" customHeight="1" x14ac:dyDescent="0.55000000000000004">
      <c r="A26" s="15" t="s">
        <v>6</v>
      </c>
      <c r="B26" s="14" t="s">
        <v>2</v>
      </c>
      <c r="C26" s="13" t="s">
        <v>2</v>
      </c>
      <c r="D26" s="13" t="s">
        <v>2</v>
      </c>
      <c r="E26" s="13" t="s">
        <v>2</v>
      </c>
      <c r="F26" s="13" t="s">
        <v>2</v>
      </c>
      <c r="G26" s="13" t="s">
        <v>2</v>
      </c>
      <c r="H26" s="13" t="s">
        <v>2</v>
      </c>
      <c r="I26" s="13" t="s">
        <v>2</v>
      </c>
      <c r="J26" s="13">
        <v>3</v>
      </c>
      <c r="K26" s="13" t="s">
        <v>2</v>
      </c>
      <c r="L26" s="13">
        <v>2</v>
      </c>
      <c r="M26" s="13" t="s">
        <v>2</v>
      </c>
      <c r="N26" s="13" t="s">
        <v>2</v>
      </c>
      <c r="O26" s="13">
        <v>1</v>
      </c>
      <c r="P26" s="13" t="s">
        <v>2</v>
      </c>
      <c r="Q26" s="13" t="s">
        <v>2</v>
      </c>
      <c r="R26" s="13" t="s">
        <v>2</v>
      </c>
      <c r="S26" s="13" t="s">
        <v>2</v>
      </c>
      <c r="T26" s="13" t="s">
        <v>2</v>
      </c>
      <c r="U26" s="13">
        <v>2</v>
      </c>
      <c r="V26" s="13">
        <v>1</v>
      </c>
      <c r="W26" s="13" t="s">
        <v>2</v>
      </c>
      <c r="X26" s="13">
        <v>3</v>
      </c>
      <c r="Y26" s="13" t="s">
        <v>2</v>
      </c>
      <c r="Z26" s="13" t="s">
        <v>2</v>
      </c>
      <c r="AA26" s="8"/>
      <c r="AB26" s="4"/>
      <c r="AC26" s="4"/>
      <c r="AD26" s="4"/>
    </row>
    <row r="27" spans="1:30" ht="13.5" customHeight="1" x14ac:dyDescent="0.55000000000000004">
      <c r="A27" s="15" t="s">
        <v>5</v>
      </c>
      <c r="B27" s="14">
        <v>1</v>
      </c>
      <c r="C27" s="13" t="s">
        <v>2</v>
      </c>
      <c r="D27" s="13">
        <v>1</v>
      </c>
      <c r="E27" s="13" t="s">
        <v>2</v>
      </c>
      <c r="F27" s="13" t="s">
        <v>2</v>
      </c>
      <c r="G27" s="13" t="s">
        <v>2</v>
      </c>
      <c r="H27" s="13" t="s">
        <v>2</v>
      </c>
      <c r="I27" s="13" t="s">
        <v>2</v>
      </c>
      <c r="J27" s="13">
        <v>1</v>
      </c>
      <c r="K27" s="13" t="s">
        <v>2</v>
      </c>
      <c r="L27" s="13"/>
      <c r="M27" s="13" t="s">
        <v>2</v>
      </c>
      <c r="N27" s="13" t="s">
        <v>2</v>
      </c>
      <c r="O27" s="13">
        <v>1</v>
      </c>
      <c r="P27" s="13" t="s">
        <v>2</v>
      </c>
      <c r="Q27" s="13" t="s">
        <v>2</v>
      </c>
      <c r="R27" s="13">
        <v>1</v>
      </c>
      <c r="S27" s="13">
        <v>24</v>
      </c>
      <c r="T27" s="13" t="s">
        <v>2</v>
      </c>
      <c r="U27" s="13">
        <v>1</v>
      </c>
      <c r="V27" s="13">
        <v>0</v>
      </c>
      <c r="W27" s="13" t="s">
        <v>2</v>
      </c>
      <c r="X27" s="13">
        <v>0</v>
      </c>
      <c r="Y27" s="13" t="s">
        <v>2</v>
      </c>
      <c r="Z27" s="13" t="s">
        <v>2</v>
      </c>
      <c r="AA27" s="8"/>
      <c r="AB27" s="4"/>
      <c r="AC27" s="4"/>
      <c r="AD27" s="4"/>
    </row>
    <row r="28" spans="1:30" ht="13.5" customHeight="1" x14ac:dyDescent="0.55000000000000004">
      <c r="A28" s="15" t="s">
        <v>4</v>
      </c>
      <c r="B28" s="13">
        <v>1</v>
      </c>
      <c r="C28" s="13" t="s">
        <v>2</v>
      </c>
      <c r="D28" s="13">
        <v>1</v>
      </c>
      <c r="E28" s="13" t="s">
        <v>2</v>
      </c>
      <c r="F28" s="13" t="s">
        <v>2</v>
      </c>
      <c r="G28" s="13" t="s">
        <v>2</v>
      </c>
      <c r="H28" s="13" t="s">
        <v>2</v>
      </c>
      <c r="I28" s="13" t="s">
        <v>2</v>
      </c>
      <c r="J28" s="13">
        <v>1</v>
      </c>
      <c r="K28" s="13" t="s">
        <v>2</v>
      </c>
      <c r="L28" s="13">
        <v>1</v>
      </c>
      <c r="M28" s="13" t="s">
        <v>2</v>
      </c>
      <c r="N28" s="13" t="s">
        <v>2</v>
      </c>
      <c r="O28" s="13" t="s">
        <v>2</v>
      </c>
      <c r="P28" s="13" t="s">
        <v>2</v>
      </c>
      <c r="Q28" s="13" t="s">
        <v>2</v>
      </c>
      <c r="R28" s="13">
        <v>1</v>
      </c>
      <c r="S28" s="13">
        <v>10</v>
      </c>
      <c r="T28" s="13" t="s">
        <v>2</v>
      </c>
      <c r="U28" s="13">
        <v>1</v>
      </c>
      <c r="V28" s="13">
        <v>0</v>
      </c>
      <c r="W28" s="13" t="s">
        <v>2</v>
      </c>
      <c r="X28" s="13">
        <v>2</v>
      </c>
      <c r="Y28" s="13" t="s">
        <v>2</v>
      </c>
      <c r="Z28" s="13" t="s">
        <v>2</v>
      </c>
      <c r="AA28" s="8"/>
      <c r="AB28" s="4"/>
      <c r="AC28" s="4"/>
      <c r="AD28" s="4"/>
    </row>
    <row r="29" spans="1:30" ht="13.5" customHeight="1" x14ac:dyDescent="0.55000000000000004">
      <c r="A29" s="15" t="s">
        <v>3</v>
      </c>
      <c r="B29" s="14">
        <v>1</v>
      </c>
      <c r="C29" s="13" t="s">
        <v>2</v>
      </c>
      <c r="D29" s="13">
        <v>1</v>
      </c>
      <c r="E29" s="13" t="s">
        <v>2</v>
      </c>
      <c r="F29" s="13" t="s">
        <v>2</v>
      </c>
      <c r="G29" s="13" t="s">
        <v>2</v>
      </c>
      <c r="H29" s="13" t="s">
        <v>2</v>
      </c>
      <c r="I29" s="13" t="s">
        <v>2</v>
      </c>
      <c r="J29" s="13">
        <v>3</v>
      </c>
      <c r="K29" s="13">
        <v>1</v>
      </c>
      <c r="L29" s="13">
        <v>1</v>
      </c>
      <c r="M29" s="13" t="s">
        <v>2</v>
      </c>
      <c r="N29" s="13" t="s">
        <v>2</v>
      </c>
      <c r="O29" s="13">
        <v>1</v>
      </c>
      <c r="P29" s="13" t="s">
        <v>2</v>
      </c>
      <c r="Q29" s="13" t="s">
        <v>2</v>
      </c>
      <c r="R29" s="13">
        <v>1</v>
      </c>
      <c r="S29" s="13">
        <v>32</v>
      </c>
      <c r="T29" s="13" t="s">
        <v>2</v>
      </c>
      <c r="U29" s="13">
        <v>1</v>
      </c>
      <c r="V29" s="13">
        <v>0</v>
      </c>
      <c r="W29" s="13" t="s">
        <v>2</v>
      </c>
      <c r="X29" s="13">
        <v>1</v>
      </c>
      <c r="Y29" s="13" t="s">
        <v>2</v>
      </c>
      <c r="Z29" s="13" t="s">
        <v>2</v>
      </c>
      <c r="AA29" s="8"/>
      <c r="AB29" s="4"/>
      <c r="AC29" s="4"/>
      <c r="AD29" s="4"/>
    </row>
    <row r="30" spans="1:30" ht="13.5" customHeight="1" x14ac:dyDescent="0.55000000000000004">
      <c r="A30" s="12"/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8"/>
      <c r="AB30" s="4"/>
      <c r="AC30" s="4"/>
      <c r="AD30" s="4"/>
    </row>
    <row r="31" spans="1:30" ht="12.75" customHeight="1" x14ac:dyDescent="0.55000000000000004">
      <c r="A31" s="9" t="s">
        <v>1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4"/>
      <c r="AB31" s="4"/>
      <c r="AC31" s="4"/>
      <c r="AD31" s="4"/>
    </row>
    <row r="32" spans="1:30" x14ac:dyDescent="0.55000000000000004">
      <c r="A32" s="7" t="s">
        <v>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55000000000000004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55000000000000004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55000000000000004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55000000000000004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55000000000000004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B37" s="4"/>
      <c r="AC37" s="4"/>
      <c r="AD37" s="4"/>
    </row>
    <row r="38" spans="1:30" x14ac:dyDescent="0.55000000000000004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B38" s="4"/>
      <c r="AC38" s="4"/>
      <c r="AD38" s="4"/>
    </row>
    <row r="39" spans="1:30" x14ac:dyDescent="0.55000000000000004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B39" s="4"/>
      <c r="AC39" s="4"/>
      <c r="AD39" s="4"/>
    </row>
  </sheetData>
  <mergeCells count="24">
    <mergeCell ref="Z2:Z4"/>
    <mergeCell ref="X2:X4"/>
    <mergeCell ref="W2:W4"/>
    <mergeCell ref="R2:R4"/>
    <mergeCell ref="S2:T3"/>
    <mergeCell ref="U2:U4"/>
    <mergeCell ref="Y2:Y4"/>
    <mergeCell ref="V2:V4"/>
    <mergeCell ref="O3:O4"/>
    <mergeCell ref="P3:P4"/>
    <mergeCell ref="I3:I4"/>
    <mergeCell ref="J3:J4"/>
    <mergeCell ref="K3:K4"/>
    <mergeCell ref="N3:N4"/>
    <mergeCell ref="F3:F4"/>
    <mergeCell ref="G3:G4"/>
    <mergeCell ref="J2:Q2"/>
    <mergeCell ref="L3:M3"/>
    <mergeCell ref="B2:I2"/>
    <mergeCell ref="Q3:Q4"/>
    <mergeCell ref="B3:B4"/>
    <mergeCell ref="C3:C4"/>
    <mergeCell ref="D3:E3"/>
    <mergeCell ref="H3:H4"/>
  </mergeCells>
  <phoneticPr fontId="3"/>
  <pageMargins left="0.78740157480314965" right="0.78740157480314965" top="0.78740157480314965" bottom="0.78740157480314965" header="0.51181102362204722" footer="0.51181102362204722"/>
  <pageSetup paperSize="9" scale="75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37"/>
  <sheetViews>
    <sheetView showGridLines="0" view="pageBreakPreview" zoomScaleNormal="25" zoomScaleSheetLayoutView="100" workbookViewId="0">
      <pane xSplit="1" ySplit="6" topLeftCell="B7" activePane="bottomRight" state="frozen"/>
      <selection activeCell="D27" sqref="D27"/>
      <selection pane="topRight" activeCell="D27" sqref="D27"/>
      <selection pane="bottomLeft" activeCell="D27" sqref="D27"/>
      <selection pane="bottomRight" activeCell="D27" sqref="D27"/>
    </sheetView>
  </sheetViews>
  <sheetFormatPr defaultColWidth="8.26953125" defaultRowHeight="18" x14ac:dyDescent="0.55000000000000004"/>
  <cols>
    <col min="1" max="1" width="11.26953125" style="76" customWidth="1"/>
    <col min="2" max="2" width="5.6328125" style="76" customWidth="1"/>
    <col min="3" max="3" width="6.81640625" style="79" customWidth="1"/>
    <col min="4" max="4" width="8.26953125" style="76" customWidth="1"/>
    <col min="5" max="5" width="8.08984375" style="79" customWidth="1"/>
    <col min="6" max="6" width="7.81640625" style="76" customWidth="1"/>
    <col min="7" max="7" width="6.81640625" style="79" customWidth="1"/>
    <col min="8" max="8" width="7.81640625" style="76" customWidth="1"/>
    <col min="9" max="9" width="7.7265625" style="79" customWidth="1"/>
    <col min="10" max="10" width="7.81640625" style="76" customWidth="1"/>
    <col min="11" max="11" width="6.81640625" style="79" customWidth="1"/>
    <col min="12" max="12" width="4.7265625" style="76" customWidth="1"/>
    <col min="13" max="13" width="6.81640625" style="79" customWidth="1"/>
    <col min="14" max="14" width="4.36328125" style="76" customWidth="1"/>
    <col min="15" max="15" width="6.81640625" style="79" customWidth="1"/>
    <col min="16" max="16" width="6.54296875" style="76" customWidth="1"/>
    <col min="17" max="17" width="6.81640625" style="79" customWidth="1"/>
    <col min="18" max="18" width="6.81640625" style="76" customWidth="1"/>
    <col min="19" max="19" width="6.81640625" style="79" customWidth="1"/>
    <col min="20" max="20" width="4.7265625" style="76" customWidth="1"/>
    <col min="21" max="21" width="6.81640625" style="79" customWidth="1"/>
    <col min="22" max="22" width="6.81640625" style="76" customWidth="1"/>
    <col min="23" max="23" width="7.6328125" style="78" customWidth="1"/>
    <col min="24" max="24" width="13.26953125" style="77" customWidth="1"/>
    <col min="25" max="16384" width="8.26953125" style="76"/>
  </cols>
  <sheetData>
    <row r="1" spans="1:25" ht="13.5" customHeight="1" x14ac:dyDescent="0.55000000000000004">
      <c r="A1" s="150" t="s">
        <v>75</v>
      </c>
      <c r="B1" s="149"/>
      <c r="C1" s="149"/>
      <c r="D1" s="149"/>
      <c r="E1" s="149"/>
      <c r="F1" s="149"/>
      <c r="G1" s="80"/>
      <c r="H1" s="4"/>
      <c r="I1" s="80"/>
      <c r="J1" s="4"/>
      <c r="K1" s="80"/>
      <c r="L1" s="4"/>
      <c r="M1" s="80"/>
      <c r="N1" s="4"/>
      <c r="O1" s="80"/>
      <c r="P1" s="4"/>
      <c r="Q1" s="80"/>
      <c r="R1" s="4"/>
      <c r="S1" s="148" t="s">
        <v>74</v>
      </c>
      <c r="T1" s="148"/>
      <c r="U1" s="148"/>
      <c r="V1" s="148"/>
      <c r="W1" s="148"/>
      <c r="X1" s="147"/>
    </row>
    <row r="2" spans="1:25" ht="15" customHeight="1" x14ac:dyDescent="0.55000000000000004">
      <c r="A2" s="139"/>
      <c r="B2" s="146" t="s">
        <v>73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4"/>
      <c r="P2" s="143" t="s">
        <v>72</v>
      </c>
      <c r="Q2" s="142"/>
      <c r="R2" s="142"/>
      <c r="S2" s="142"/>
      <c r="T2" s="142"/>
      <c r="U2" s="142"/>
      <c r="V2" s="142"/>
      <c r="W2" s="141"/>
      <c r="X2" s="140"/>
    </row>
    <row r="3" spans="1:25" ht="15" customHeight="1" x14ac:dyDescent="0.55000000000000004">
      <c r="A3" s="139"/>
      <c r="B3" s="133" t="s">
        <v>71</v>
      </c>
      <c r="C3" s="133"/>
      <c r="D3" s="138" t="s">
        <v>70</v>
      </c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6"/>
      <c r="P3" s="138" t="s">
        <v>69</v>
      </c>
      <c r="Q3" s="137"/>
      <c r="R3" s="137"/>
      <c r="S3" s="137"/>
      <c r="T3" s="137"/>
      <c r="U3" s="136"/>
      <c r="V3" s="127" t="s">
        <v>68</v>
      </c>
      <c r="W3" s="135"/>
      <c r="X3" s="83"/>
    </row>
    <row r="4" spans="1:25" s="118" customFormat="1" ht="15" customHeight="1" x14ac:dyDescent="0.55000000000000004">
      <c r="A4" s="134"/>
      <c r="B4" s="133"/>
      <c r="C4" s="132"/>
      <c r="D4" s="131" t="s">
        <v>39</v>
      </c>
      <c r="E4" s="130"/>
      <c r="F4" s="131" t="s">
        <v>67</v>
      </c>
      <c r="G4" s="130"/>
      <c r="H4" s="129" t="s">
        <v>47</v>
      </c>
      <c r="I4" s="128"/>
      <c r="J4" s="127" t="s">
        <v>66</v>
      </c>
      <c r="K4" s="125"/>
      <c r="L4" s="127" t="s">
        <v>65</v>
      </c>
      <c r="M4" s="125"/>
      <c r="N4" s="126" t="s">
        <v>64</v>
      </c>
      <c r="O4" s="125"/>
      <c r="P4" s="124" t="s">
        <v>63</v>
      </c>
      <c r="Q4" s="123"/>
      <c r="R4" s="122" t="s">
        <v>62</v>
      </c>
      <c r="S4" s="121"/>
      <c r="T4" s="122" t="s">
        <v>61</v>
      </c>
      <c r="U4" s="121"/>
      <c r="V4" s="120"/>
      <c r="W4" s="119"/>
      <c r="X4" s="107" t="s">
        <v>60</v>
      </c>
    </row>
    <row r="5" spans="1:25" s="106" customFormat="1" ht="27" customHeight="1" x14ac:dyDescent="0.55000000000000004">
      <c r="A5" s="117"/>
      <c r="B5" s="116" t="s">
        <v>58</v>
      </c>
      <c r="C5" s="112" t="s">
        <v>59</v>
      </c>
      <c r="D5" s="109" t="s">
        <v>58</v>
      </c>
      <c r="E5" s="112" t="s">
        <v>59</v>
      </c>
      <c r="F5" s="109" t="s">
        <v>58</v>
      </c>
      <c r="G5" s="112" t="s">
        <v>59</v>
      </c>
      <c r="H5" s="109" t="s">
        <v>58</v>
      </c>
      <c r="I5" s="112" t="s">
        <v>59</v>
      </c>
      <c r="J5" s="109" t="s">
        <v>58</v>
      </c>
      <c r="K5" s="115" t="s">
        <v>59</v>
      </c>
      <c r="L5" s="109" t="s">
        <v>58</v>
      </c>
      <c r="M5" s="115" t="s">
        <v>59</v>
      </c>
      <c r="N5" s="114" t="s">
        <v>58</v>
      </c>
      <c r="O5" s="112" t="s">
        <v>59</v>
      </c>
      <c r="P5" s="113" t="s">
        <v>58</v>
      </c>
      <c r="Q5" s="112" t="s">
        <v>59</v>
      </c>
      <c r="R5" s="111" t="s">
        <v>58</v>
      </c>
      <c r="S5" s="110" t="s">
        <v>59</v>
      </c>
      <c r="T5" s="111" t="s">
        <v>58</v>
      </c>
      <c r="U5" s="110" t="s">
        <v>59</v>
      </c>
      <c r="V5" s="109" t="s">
        <v>58</v>
      </c>
      <c r="W5" s="108" t="s">
        <v>57</v>
      </c>
      <c r="X5" s="107"/>
      <c r="Y5" s="106" t="s">
        <v>56</v>
      </c>
    </row>
    <row r="6" spans="1:25" s="99" customFormat="1" ht="13.5" customHeight="1" x14ac:dyDescent="0.55000000000000004">
      <c r="A6" s="102" t="s">
        <v>29</v>
      </c>
      <c r="B6" s="100">
        <v>555</v>
      </c>
      <c r="C6" s="103">
        <v>10.5</v>
      </c>
      <c r="D6" s="100">
        <f>+F6+H6+J6+L6+N6</f>
        <v>93871</v>
      </c>
      <c r="E6" s="103">
        <f>IF(D6="-","-",D6/$X6*100000)</f>
        <v>1786.9979059584998</v>
      </c>
      <c r="F6" s="100">
        <v>52452</v>
      </c>
      <c r="G6" s="103">
        <f>IF(F6="-","-",F6/$X6*100000)</f>
        <v>998.51513420902336</v>
      </c>
      <c r="H6" s="100">
        <v>21277</v>
      </c>
      <c r="I6" s="105">
        <f>IF(H6="-","-",H6/$X6*100000)</f>
        <v>405.04473634113839</v>
      </c>
      <c r="J6" s="100">
        <v>19848</v>
      </c>
      <c r="K6" s="103">
        <f>IF(J6="-","-",J6/$X$6*100000)</f>
        <v>377.84123358081098</v>
      </c>
      <c r="L6" s="100">
        <v>200</v>
      </c>
      <c r="M6" s="103">
        <f>IF(L6="-","-",L6/$X6*100000)</f>
        <v>3.8073481819912431</v>
      </c>
      <c r="N6" s="104">
        <v>94</v>
      </c>
      <c r="O6" s="103">
        <f>IF(N6="-","-",N6/$X6*100000)</f>
        <v>1.7894536455358843</v>
      </c>
      <c r="P6" s="100">
        <v>3392</v>
      </c>
      <c r="Q6" s="103">
        <f>IF(P6="-","-",P6/$X6*100000)</f>
        <v>64.572625166571484</v>
      </c>
      <c r="R6" s="100">
        <v>6136</v>
      </c>
      <c r="S6" s="103">
        <f>IF(R6="-","-",R6/$X6*100000)</f>
        <v>116.80944222349135</v>
      </c>
      <c r="T6" s="100">
        <v>535</v>
      </c>
      <c r="U6" s="103">
        <f>IF(T6="-","-",T6/$X6*100000)</f>
        <v>10.184656386826575</v>
      </c>
      <c r="V6" s="100">
        <v>2905</v>
      </c>
      <c r="W6" s="103">
        <f>IF(V6="-","-",V6/$X6*100000)</f>
        <v>55.301732343422799</v>
      </c>
      <c r="X6" s="88">
        <v>5253000</v>
      </c>
    </row>
    <row r="7" spans="1:25" s="99" customFormat="1" ht="13.5" customHeight="1" x14ac:dyDescent="0.55000000000000004">
      <c r="A7" s="102" t="s">
        <v>28</v>
      </c>
      <c r="B7" s="100">
        <f>SUM(B8:B9)</f>
        <v>72</v>
      </c>
      <c r="C7" s="101">
        <f>SUM(C8:C9)</f>
        <v>50.179144700703212</v>
      </c>
      <c r="D7" s="100">
        <f>SUM(D8:D9)</f>
        <v>9152</v>
      </c>
      <c r="E7" s="101">
        <f>SUM(E8:E9)</f>
        <v>5087.0212350804068</v>
      </c>
      <c r="F7" s="100">
        <f>SUM(F8:F9)</f>
        <v>6780</v>
      </c>
      <c r="G7" s="101">
        <f>SUM(G8:G9)</f>
        <v>4158.4274361452362</v>
      </c>
      <c r="H7" s="100">
        <f>SUM(H8:H9)</f>
        <v>1014</v>
      </c>
      <c r="I7" s="101">
        <f>SUM(I8:I9)</f>
        <v>396.96210460382082</v>
      </c>
      <c r="J7" s="100">
        <f>SUM(J8:J9)</f>
        <v>1332</v>
      </c>
      <c r="K7" s="101">
        <f>SUM(K8:K9)</f>
        <v>521.45317882868778</v>
      </c>
      <c r="L7" s="100">
        <f>SUM(L8:L9)</f>
        <v>20</v>
      </c>
      <c r="M7" s="101">
        <f>SUM(M8:M9)</f>
        <v>7.8296273097400571</v>
      </c>
      <c r="N7" s="100">
        <f>SUM(N8:N9)</f>
        <v>6</v>
      </c>
      <c r="O7" s="101">
        <f>SUM(O8:O9)</f>
        <v>2.3488881929220171</v>
      </c>
      <c r="P7" s="100">
        <f>SUM(P8:P9)</f>
        <v>245</v>
      </c>
      <c r="Q7" s="101">
        <f>SUM(Q8:Q9)</f>
        <v>113.30234238412328</v>
      </c>
      <c r="R7" s="100">
        <f>SUM(R8:R9)</f>
        <v>416</v>
      </c>
      <c r="S7" s="101">
        <f>SUM(S8:S9)</f>
        <v>192.00907883285885</v>
      </c>
      <c r="T7" s="100">
        <f>SUM(T8:T9)</f>
        <v>2</v>
      </c>
      <c r="U7" s="101">
        <f>SUM(U8:U9)</f>
        <v>0.78296273097400559</v>
      </c>
      <c r="V7" s="100">
        <f>SUM(V8:V9)</f>
        <v>153</v>
      </c>
      <c r="W7" s="100">
        <f>SUM(W8:W9)</f>
        <v>71.660071869969499</v>
      </c>
      <c r="X7" s="88">
        <f>SUM(X8,X9)</f>
        <v>366190</v>
      </c>
    </row>
    <row r="8" spans="1:25" s="94" customFormat="1" ht="13.5" customHeight="1" x14ac:dyDescent="0.55000000000000004">
      <c r="A8" s="18" t="s">
        <v>55</v>
      </c>
      <c r="B8" s="29">
        <v>29</v>
      </c>
      <c r="C8" s="91">
        <f>IF(B8="-","-",B8/$X8*100000)</f>
        <v>11.352959599123082</v>
      </c>
      <c r="D8" s="29">
        <v>6211</v>
      </c>
      <c r="E8" s="91">
        <f>IF(D8="-","-",D8/$X8*100000)</f>
        <v>2431.4907610397745</v>
      </c>
      <c r="F8" s="29">
        <v>3839</v>
      </c>
      <c r="G8" s="91">
        <f>IF(F8="-","-",F8/$X8*100000)</f>
        <v>1502.896962104604</v>
      </c>
      <c r="H8" s="29">
        <v>1014</v>
      </c>
      <c r="I8" s="91">
        <f>IF(H8="-","-",H8/$X8*100000)</f>
        <v>396.96210460382082</v>
      </c>
      <c r="J8" s="29">
        <v>1332</v>
      </c>
      <c r="K8" s="91">
        <f>IF(J8="-","-",J8/$X8*100000)</f>
        <v>521.45317882868778</v>
      </c>
      <c r="L8" s="29">
        <v>20</v>
      </c>
      <c r="M8" s="91">
        <f>IF(L8="-","-",L8/$X8*100000)</f>
        <v>7.8296273097400571</v>
      </c>
      <c r="N8" s="29">
        <v>6</v>
      </c>
      <c r="O8" s="91">
        <f>IF(N8="-","-",N8/$X8*100000)</f>
        <v>2.3488881929220171</v>
      </c>
      <c r="P8" s="29">
        <v>211</v>
      </c>
      <c r="Q8" s="91">
        <f>IF(P8="-","-",P8/$X8*100000)</f>
        <v>82.602568117757585</v>
      </c>
      <c r="R8" s="29">
        <v>359</v>
      </c>
      <c r="S8" s="91">
        <f>IF(R8="-","-",R8/$X8*100000)</f>
        <v>140.54181020983401</v>
      </c>
      <c r="T8" s="29">
        <v>2</v>
      </c>
      <c r="U8" s="91">
        <f>IF(T8="-","-",T8/$X8*100000)</f>
        <v>0.78296273097400559</v>
      </c>
      <c r="V8" s="29">
        <v>130</v>
      </c>
      <c r="W8" s="91">
        <f>IF(V8="-","-",V8/$X8*100000)</f>
        <v>50.892577513310364</v>
      </c>
      <c r="X8" s="95">
        <v>255440</v>
      </c>
    </row>
    <row r="9" spans="1:25" s="94" customFormat="1" ht="13.5" customHeight="1" x14ac:dyDescent="0.55000000000000004">
      <c r="A9" s="18" t="s">
        <v>26</v>
      </c>
      <c r="B9" s="96">
        <f>IF(SUM(B10:B30)=0,"-",SUM(B10:B30))</f>
        <v>43</v>
      </c>
      <c r="C9" s="96">
        <f>IF(B9="-","-",B9/$X9*100000)</f>
        <v>38.82618510158013</v>
      </c>
      <c r="D9" s="29">
        <f>IF(SUM(F9,H9,J9,L9,N9)=0,"-",SUM(F9,H9,J9,L9,N9))</f>
        <v>2941</v>
      </c>
      <c r="E9" s="91">
        <f>IF(D9="-","-",D9/$X9*100000)</f>
        <v>2655.5304740406323</v>
      </c>
      <c r="F9" s="96">
        <f>IF(SUM(F10:F30)=0,"-",SUM(F10:F30))</f>
        <v>2941</v>
      </c>
      <c r="G9" s="98">
        <f>IF(F9="-","-",F9/$X9*100000)</f>
        <v>2655.5304740406323</v>
      </c>
      <c r="H9" s="96" t="str">
        <f>IF(SUM(H10:H12)=0,"-",SUM(H10:H12))</f>
        <v>-</v>
      </c>
      <c r="I9" s="97" t="str">
        <f>IF(H9="-","-",H9/$X9*100000)</f>
        <v>-</v>
      </c>
      <c r="J9" s="29" t="str">
        <f>IF(SUM(J10:J12)=0,"-",SUM(J10:J12))</f>
        <v>-</v>
      </c>
      <c r="K9" s="96" t="str">
        <f>IF(J9="-","-",J9/$X9*100000)</f>
        <v>-</v>
      </c>
      <c r="L9" s="29" t="str">
        <f>IF(SUM(L10:L12)=0,"-",SUM(L10:L12))</f>
        <v>-</v>
      </c>
      <c r="M9" s="96" t="str">
        <f>IF(L9="-","-",L9/$X9*100000)</f>
        <v>-</v>
      </c>
      <c r="N9" s="96" t="str">
        <f>IF(SUM(N10:N12)=0,"-",SUM(N10:N12))</f>
        <v>-</v>
      </c>
      <c r="O9" s="96" t="str">
        <f>IF(N9="-","-",N9/$X9*100000)</f>
        <v>-</v>
      </c>
      <c r="P9" s="96">
        <f>IF(SUM(P10:P12)=0,"-",SUM(P10:P12))</f>
        <v>34</v>
      </c>
      <c r="Q9" s="96">
        <f>IF(P9="-","-",P9/$X9*100000)</f>
        <v>30.69977426636569</v>
      </c>
      <c r="R9" s="96">
        <f>IF(SUM(R10:R12)=0,"-",SUM(R10:R12))</f>
        <v>57</v>
      </c>
      <c r="S9" s="96">
        <f>IF(R9="-","-",R9/$X9*100000)</f>
        <v>51.467268623024829</v>
      </c>
      <c r="T9" s="96" t="str">
        <f>IF(SUM(T10:T12)=0,"-",SUM(T10:T12))</f>
        <v>-</v>
      </c>
      <c r="U9" s="96" t="str">
        <f>IF(T9="-","-",T9/$X9*100000)</f>
        <v>-</v>
      </c>
      <c r="V9" s="96">
        <f>IF(SUM(V10:V12)=0,"-",SUM(V10:V12))</f>
        <v>23</v>
      </c>
      <c r="W9" s="96">
        <f>IF(V9="-","-",V9/$X9*100000)</f>
        <v>20.767494356659142</v>
      </c>
      <c r="X9" s="95">
        <v>110750</v>
      </c>
    </row>
    <row r="10" spans="1:25" ht="13.5" customHeight="1" x14ac:dyDescent="0.55000000000000004">
      <c r="A10" s="15" t="s">
        <v>25</v>
      </c>
      <c r="B10" s="90" t="s">
        <v>17</v>
      </c>
      <c r="C10" s="89" t="str">
        <f>IF(B10="-","-",B10/$X10*100000)</f>
        <v>-</v>
      </c>
      <c r="D10" s="27" t="str">
        <f>IF(SUM(F10,H10,J10,L10,N10)=0,"-",SUM(F10,H10,J10,L10,N10))</f>
        <v>-</v>
      </c>
      <c r="E10" s="89" t="str">
        <f>IF(D10="-","-",D10/$X10*100000)</f>
        <v>-</v>
      </c>
      <c r="F10" s="27" t="s">
        <v>2</v>
      </c>
      <c r="G10" s="89" t="str">
        <f>IF(F10="-","-",F10/$X10*100000)</f>
        <v>-</v>
      </c>
      <c r="H10" s="27" t="s">
        <v>2</v>
      </c>
      <c r="I10" s="89" t="str">
        <f>IF(H10="-","-",H10/$X10*100000)</f>
        <v>-</v>
      </c>
      <c r="J10" s="27" t="s">
        <v>2</v>
      </c>
      <c r="K10" s="89" t="str">
        <f>IF(J10="-","-",J10/$X10*100000)</f>
        <v>-</v>
      </c>
      <c r="L10" s="27" t="s">
        <v>2</v>
      </c>
      <c r="M10" s="89" t="str">
        <f>IF(L10="-","-",L10/$X10*100000)</f>
        <v>-</v>
      </c>
      <c r="N10" s="27" t="s">
        <v>2</v>
      </c>
      <c r="O10" s="89" t="str">
        <f>IF(N10="-","-",N10/$X10*100000)</f>
        <v>-</v>
      </c>
      <c r="P10" s="27">
        <v>28</v>
      </c>
      <c r="Q10" s="89">
        <f>IF(P10="-","-",P10/$X10*100000)</f>
        <v>61.98804516271862</v>
      </c>
      <c r="R10" s="27">
        <v>38</v>
      </c>
      <c r="S10" s="89">
        <f>IF(R10="-","-",R10/$X10*100000)</f>
        <v>84.126632720832418</v>
      </c>
      <c r="T10" s="27" t="s">
        <v>2</v>
      </c>
      <c r="U10" s="89" t="str">
        <f>IF(T10="-","-",T10/$X10*100000)</f>
        <v>-</v>
      </c>
      <c r="V10" s="27">
        <v>17</v>
      </c>
      <c r="W10" s="89">
        <f>IF(V10="-","-",V10/$X10*100000)</f>
        <v>37.635598848793443</v>
      </c>
      <c r="X10" s="88">
        <v>45170</v>
      </c>
    </row>
    <row r="11" spans="1:25" ht="13.5" customHeight="1" x14ac:dyDescent="0.55000000000000004">
      <c r="A11" s="15" t="s">
        <v>24</v>
      </c>
      <c r="B11" s="90">
        <v>1</v>
      </c>
      <c r="C11" s="89">
        <f>IF(B11="-","-",B11/$X11*100000)</f>
        <v>15.105740181268882</v>
      </c>
      <c r="D11" s="27">
        <v>100</v>
      </c>
      <c r="E11" s="89">
        <f>IF(D11="-","-",D11/$X11*100000)</f>
        <v>1510.5740181268884</v>
      </c>
      <c r="F11" s="27">
        <v>100</v>
      </c>
      <c r="G11" s="89">
        <f>IF(F11="-","-",F11/$X11*100000)</f>
        <v>1510.5740181268884</v>
      </c>
      <c r="H11" s="27" t="s">
        <v>2</v>
      </c>
      <c r="I11" s="89" t="str">
        <f>IF(H11="-","-",H11/$X11*100000)</f>
        <v>-</v>
      </c>
      <c r="J11" s="27" t="s">
        <v>2</v>
      </c>
      <c r="K11" s="89" t="str">
        <f>IF(J11="-","-",J11/$X11*100000)</f>
        <v>-</v>
      </c>
      <c r="L11" s="27" t="s">
        <v>2</v>
      </c>
      <c r="M11" s="89" t="str">
        <f>IF(L11="-","-",L11/$X11*100000)</f>
        <v>-</v>
      </c>
      <c r="N11" s="27" t="s">
        <v>2</v>
      </c>
      <c r="O11" s="89" t="str">
        <f>IF(N11="-","-",N11/$X11*100000)</f>
        <v>-</v>
      </c>
      <c r="P11" s="27">
        <v>3</v>
      </c>
      <c r="Q11" s="89">
        <f>IF(P11="-","-",P11/$X11*100000)</f>
        <v>45.317220543806648</v>
      </c>
      <c r="R11" s="27">
        <v>19</v>
      </c>
      <c r="S11" s="89">
        <f>IF(R11="-","-",R11/$X11*100000)</f>
        <v>287.00906344410879</v>
      </c>
      <c r="T11" s="27" t="s">
        <v>2</v>
      </c>
      <c r="U11" s="89" t="str">
        <f>IF(T11="-","-",T11/$X11*100000)</f>
        <v>-</v>
      </c>
      <c r="V11" s="27">
        <v>4</v>
      </c>
      <c r="W11" s="89">
        <f>IF(V11="-","-",V11/$X11*100000)</f>
        <v>60.422960725075527</v>
      </c>
      <c r="X11" s="88">
        <v>6620</v>
      </c>
    </row>
    <row r="12" spans="1:25" ht="13.5" customHeight="1" x14ac:dyDescent="0.55000000000000004">
      <c r="A12" s="15" t="s">
        <v>23</v>
      </c>
      <c r="B12" s="90" t="s">
        <v>2</v>
      </c>
      <c r="C12" s="89" t="str">
        <f>IF(B12="-","-",B12/$X12*100000)</f>
        <v>-</v>
      </c>
      <c r="D12" s="27" t="str">
        <f>IF(SUM(F12,H12,J12,L12,N12)=0,"-",SUM(F12,H12,J12,L12,N12))</f>
        <v>-</v>
      </c>
      <c r="E12" s="89" t="str">
        <f>IF(D12="-","-",D12/$X12*100000)</f>
        <v>-</v>
      </c>
      <c r="F12" s="27" t="s">
        <v>2</v>
      </c>
      <c r="G12" s="89" t="str">
        <f>IF(F12="-","-",F12/$X12*100000)</f>
        <v>-</v>
      </c>
      <c r="H12" s="27" t="s">
        <v>2</v>
      </c>
      <c r="I12" s="89" t="str">
        <f>IF(H12="-","-",H12/$X12*100000)</f>
        <v>-</v>
      </c>
      <c r="J12" s="27" t="s">
        <v>2</v>
      </c>
      <c r="K12" s="89" t="str">
        <f>IF(J12="-","-",J12/$X12*100000)</f>
        <v>-</v>
      </c>
      <c r="L12" s="27" t="s">
        <v>2</v>
      </c>
      <c r="M12" s="89" t="str">
        <f>IF(L12="-","-",L12/$X12*100000)</f>
        <v>-</v>
      </c>
      <c r="N12" s="27" t="s">
        <v>2</v>
      </c>
      <c r="O12" s="89" t="str">
        <f>IF(N12="-","-",N12/$X12*100000)</f>
        <v>-</v>
      </c>
      <c r="P12" s="27">
        <v>3</v>
      </c>
      <c r="Q12" s="89">
        <f>IF(P12="-","-",P12/$X12*100000)</f>
        <v>75.757575757575751</v>
      </c>
      <c r="R12" s="27" t="s">
        <v>2</v>
      </c>
      <c r="S12" s="89" t="str">
        <f>IF(R12="-","-",R12/$X12*100000)</f>
        <v>-</v>
      </c>
      <c r="T12" s="27" t="s">
        <v>2</v>
      </c>
      <c r="U12" s="89" t="str">
        <f>IF(T12="-","-",T12/$X12*100000)</f>
        <v>-</v>
      </c>
      <c r="V12" s="27">
        <v>2</v>
      </c>
      <c r="W12" s="89">
        <f>IF(V12="-","-",V12/$X12*100000)</f>
        <v>50.505050505050505</v>
      </c>
      <c r="X12" s="86">
        <v>3960</v>
      </c>
    </row>
    <row r="13" spans="1:25" ht="13.5" customHeight="1" x14ac:dyDescent="0.55000000000000004">
      <c r="A13" s="15" t="s">
        <v>22</v>
      </c>
      <c r="B13" s="90" t="s">
        <v>17</v>
      </c>
      <c r="C13" s="89" t="str">
        <f>IF(B13="-","-",B13/$X13*100000)</f>
        <v>-</v>
      </c>
      <c r="D13" s="27" t="str">
        <f>IF(SUM(F13,H13,J13,L13,N13)=0,"-",SUM(F13,H13,J13,L13,N13))</f>
        <v>-</v>
      </c>
      <c r="E13" s="89" t="str">
        <f>IF(D13="-","-",D13/$X13*100000)</f>
        <v>-</v>
      </c>
      <c r="F13" s="27" t="s">
        <v>2</v>
      </c>
      <c r="G13" s="89" t="str">
        <f>IF(F13="-","-",F13/$X13*100000)</f>
        <v>-</v>
      </c>
      <c r="H13" s="27" t="s">
        <v>2</v>
      </c>
      <c r="I13" s="89" t="str">
        <f>IF(H13="-","-",H13/$X13*100000)</f>
        <v>-</v>
      </c>
      <c r="J13" s="27" t="s">
        <v>2</v>
      </c>
      <c r="K13" s="89" t="str">
        <f>IF(J13="-","-",J13/$X13*100000)</f>
        <v>-</v>
      </c>
      <c r="L13" s="27" t="s">
        <v>2</v>
      </c>
      <c r="M13" s="89" t="str">
        <f>IF(L13="-","-",L13/$X13*100000)</f>
        <v>-</v>
      </c>
      <c r="N13" s="27" t="s">
        <v>2</v>
      </c>
      <c r="O13" s="89" t="str">
        <f>IF(N13="-","-",N13/$X13*100000)</f>
        <v>-</v>
      </c>
      <c r="P13" s="27">
        <v>5</v>
      </c>
      <c r="Q13" s="89">
        <f>IF(P13="-","-",P13/$X13*100000)</f>
        <v>115.47344110854503</v>
      </c>
      <c r="R13" s="27" t="s">
        <v>2</v>
      </c>
      <c r="S13" s="89" t="str">
        <f>IF(R13="-","-",R13/$X13*100000)</f>
        <v>-</v>
      </c>
      <c r="T13" s="27" t="s">
        <v>2</v>
      </c>
      <c r="U13" s="89" t="str">
        <f>IF(T13="-","-",T13/$X13*100000)</f>
        <v>-</v>
      </c>
      <c r="V13" s="27">
        <v>2</v>
      </c>
      <c r="W13" s="89">
        <f>IF(V13="-","-",V13/$X13*100000)</f>
        <v>46.189376443418013</v>
      </c>
      <c r="X13" s="88">
        <v>4330</v>
      </c>
    </row>
    <row r="14" spans="1:25" ht="13.5" customHeight="1" x14ac:dyDescent="0.55000000000000004">
      <c r="A14" s="15" t="s">
        <v>21</v>
      </c>
      <c r="B14" s="90">
        <v>1</v>
      </c>
      <c r="C14" s="89">
        <f>IF(B14="-","-",B14/$X14*100000)</f>
        <v>24.096385542168672</v>
      </c>
      <c r="D14" s="27">
        <v>99</v>
      </c>
      <c r="E14" s="89">
        <f>IF(D14="-","-",D14/$X14*100000)</f>
        <v>2385.5421686746986</v>
      </c>
      <c r="F14" s="27">
        <v>99</v>
      </c>
      <c r="G14" s="89">
        <f>IF(F14="-","-",F14/$X14*100000)</f>
        <v>2385.5421686746986</v>
      </c>
      <c r="H14" s="27" t="s">
        <v>17</v>
      </c>
      <c r="I14" s="89" t="str">
        <f>IF(H14="-","-",H14/$X14*100000)</f>
        <v>-</v>
      </c>
      <c r="J14" s="27" t="s">
        <v>2</v>
      </c>
      <c r="K14" s="89" t="str">
        <f>IF(J14="-","-",J14/$X14*100000)</f>
        <v>-</v>
      </c>
      <c r="L14" s="27" t="s">
        <v>2</v>
      </c>
      <c r="M14" s="89" t="str">
        <f>IF(L14="-","-",L14/$X14*100000)</f>
        <v>-</v>
      </c>
      <c r="N14" s="27" t="s">
        <v>2</v>
      </c>
      <c r="O14" s="89" t="str">
        <f>IF(N14="-","-",N14/$X14*100000)</f>
        <v>-</v>
      </c>
      <c r="P14" s="27">
        <v>5</v>
      </c>
      <c r="Q14" s="89">
        <f>IF(P14="-","-",P14/$X14*100000)</f>
        <v>120.48192771084338</v>
      </c>
      <c r="R14" s="27" t="s">
        <v>2</v>
      </c>
      <c r="S14" s="89" t="str">
        <f>IF(R14="-","-",R14/$X14*100000)</f>
        <v>-</v>
      </c>
      <c r="T14" s="27" t="s">
        <v>2</v>
      </c>
      <c r="U14" s="89" t="str">
        <f>IF(T14="-","-",T14/$X14*100000)</f>
        <v>-</v>
      </c>
      <c r="V14" s="27">
        <v>1</v>
      </c>
      <c r="W14" s="89">
        <f>IF(V14="-","-",V14/$X14*100000)</f>
        <v>24.096385542168672</v>
      </c>
      <c r="X14" s="88">
        <v>4150</v>
      </c>
    </row>
    <row r="15" spans="1:25" ht="13.5" customHeight="1" x14ac:dyDescent="0.55000000000000004">
      <c r="A15" s="15" t="s">
        <v>20</v>
      </c>
      <c r="B15" s="90">
        <v>2</v>
      </c>
      <c r="C15" s="89">
        <f>IF(B15="-","-",B15/$X15*100000)</f>
        <v>7.1942446043165464</v>
      </c>
      <c r="D15" s="27">
        <v>595</v>
      </c>
      <c r="E15" s="89">
        <f>IF(D15="-","-",D15/$X15*100000)</f>
        <v>2140.2877697841727</v>
      </c>
      <c r="F15" s="27">
        <v>49</v>
      </c>
      <c r="G15" s="89">
        <f>IF(F15="-","-",F15/$X15*100000)</f>
        <v>176.25899280575538</v>
      </c>
      <c r="H15" s="27">
        <v>186</v>
      </c>
      <c r="I15" s="89">
        <f>IF(H15="-","-",H15/$X15*100000)</f>
        <v>669.06474820143887</v>
      </c>
      <c r="J15" s="27">
        <v>360</v>
      </c>
      <c r="K15" s="89">
        <f>IF(J15="-","-",J15/$X15*100000)</f>
        <v>1294.9640287769785</v>
      </c>
      <c r="L15" s="27" t="s">
        <v>2</v>
      </c>
      <c r="M15" s="89" t="str">
        <f>IF(L15="-","-",L15/$X15*100000)</f>
        <v>-</v>
      </c>
      <c r="N15" s="27" t="s">
        <v>2</v>
      </c>
      <c r="O15" s="89" t="str">
        <f>IF(N15="-","-",N15/$X15*100000)</f>
        <v>-</v>
      </c>
      <c r="P15" s="27">
        <v>19</v>
      </c>
      <c r="Q15" s="89">
        <f>IF(P15="-","-",P15/$X15*100000)</f>
        <v>68.345323741007192</v>
      </c>
      <c r="R15" s="27" t="s">
        <v>2</v>
      </c>
      <c r="S15" s="89" t="str">
        <f>IF(R15="-","-",R15/$X15*100000)</f>
        <v>-</v>
      </c>
      <c r="T15" s="27">
        <v>14</v>
      </c>
      <c r="U15" s="89">
        <f>IF(T15="-","-",T15/$X15*100000)</f>
        <v>50.359712230215827</v>
      </c>
      <c r="V15" s="27">
        <v>10</v>
      </c>
      <c r="W15" s="89">
        <f>IF(V15="-","-",V15/$X15*100000)</f>
        <v>35.971223021582738</v>
      </c>
      <c r="X15" s="86">
        <v>27800</v>
      </c>
    </row>
    <row r="16" spans="1:25" ht="13.5" customHeight="1" x14ac:dyDescent="0.55000000000000004">
      <c r="A16" s="15" t="s">
        <v>19</v>
      </c>
      <c r="B16" s="90" t="s">
        <v>2</v>
      </c>
      <c r="C16" s="89" t="str">
        <f>IF(B16="-","-",B16/$X16*100000)</f>
        <v>-</v>
      </c>
      <c r="D16" s="27" t="str">
        <f>IF(SUM(F16,H16,J16,L16,N16)=0,"-",SUM(F16,H16,J16,L16,N16))</f>
        <v>-</v>
      </c>
      <c r="E16" s="89" t="str">
        <f>IF(D16="-","-",D16/$X16*100000)</f>
        <v>-</v>
      </c>
      <c r="F16" s="27" t="s">
        <v>2</v>
      </c>
      <c r="G16" s="89" t="str">
        <f>IF(F16="-","-",F16/$X16*100000)</f>
        <v>-</v>
      </c>
      <c r="H16" s="27" t="s">
        <v>2</v>
      </c>
      <c r="I16" s="89" t="str">
        <f>IF(H16="-","-",H16/$X16*100000)</f>
        <v>-</v>
      </c>
      <c r="J16" s="27" t="s">
        <v>2</v>
      </c>
      <c r="K16" s="89" t="str">
        <f>IF(J16="-","-",J16/$X16*100000)</f>
        <v>-</v>
      </c>
      <c r="L16" s="27" t="s">
        <v>2</v>
      </c>
      <c r="M16" s="89" t="str">
        <f>IF(L16="-","-",L16/$X16*100000)</f>
        <v>-</v>
      </c>
      <c r="N16" s="27" t="s">
        <v>2</v>
      </c>
      <c r="O16" s="89" t="str">
        <f>IF(N16="-","-",N16/$X16*100000)</f>
        <v>-</v>
      </c>
      <c r="P16" s="27">
        <v>3</v>
      </c>
      <c r="Q16" s="89">
        <f>IF(P16="-","-",P16/$X16*100000)</f>
        <v>75.566750629722918</v>
      </c>
      <c r="R16" s="27">
        <v>19</v>
      </c>
      <c r="S16" s="89">
        <f>IF(R16="-","-",R16/$X16*100000)</f>
        <v>478.58942065491186</v>
      </c>
      <c r="T16" s="27" t="s">
        <v>2</v>
      </c>
      <c r="U16" s="89" t="str">
        <f>IF(T16="-","-",T16/$X16*100000)</f>
        <v>-</v>
      </c>
      <c r="V16" s="27">
        <v>1</v>
      </c>
      <c r="W16" s="89">
        <f>IF(V16="-","-",V16/$X16*100000)</f>
        <v>25.188916876574307</v>
      </c>
      <c r="X16" s="88">
        <v>3970</v>
      </c>
    </row>
    <row r="17" spans="1:24" ht="13.5" customHeight="1" x14ac:dyDescent="0.55000000000000004">
      <c r="A17" s="15" t="s">
        <v>18</v>
      </c>
      <c r="B17" s="90">
        <v>3</v>
      </c>
      <c r="C17" s="89">
        <f>IF(B17="-","-",B17/$X17*100000)</f>
        <v>20.338983050847457</v>
      </c>
      <c r="D17" s="27">
        <v>243</v>
      </c>
      <c r="E17" s="89">
        <f>IF(D17="-","-",D17/$X17*100000)</f>
        <v>1647.4576271186438</v>
      </c>
      <c r="F17" s="27">
        <v>101</v>
      </c>
      <c r="G17" s="89">
        <f>IF(F17="-","-",F17/$X17*100000)</f>
        <v>684.74576271186436</v>
      </c>
      <c r="H17" s="27">
        <v>42</v>
      </c>
      <c r="I17" s="89">
        <f>IF(H17="-","-",H17/$X17*100000)</f>
        <v>284.74576271186442</v>
      </c>
      <c r="J17" s="27">
        <v>100</v>
      </c>
      <c r="K17" s="89">
        <f>IF(J17="-","-",J17/$X17*100000)</f>
        <v>677.96610169491521</v>
      </c>
      <c r="L17" s="27" t="s">
        <v>2</v>
      </c>
      <c r="M17" s="89" t="str">
        <f>IF(L17="-","-",L17/$X17*100000)</f>
        <v>-</v>
      </c>
      <c r="N17" s="27" t="s">
        <v>2</v>
      </c>
      <c r="O17" s="89" t="str">
        <f>IF(N17="-","-",N17/$X17*100000)</f>
        <v>-</v>
      </c>
      <c r="P17" s="27">
        <v>11</v>
      </c>
      <c r="Q17" s="89">
        <f>IF(P17="-","-",P17/$X17*100000)</f>
        <v>74.576271186440678</v>
      </c>
      <c r="R17" s="27">
        <v>19</v>
      </c>
      <c r="S17" s="89">
        <f>IF(R17="-","-",R17/$X17*100000)</f>
        <v>128.81355932203388</v>
      </c>
      <c r="T17" s="27" t="s">
        <v>2</v>
      </c>
      <c r="U17" s="89" t="str">
        <f>IF(T17="-","-",T17/$X17*100000)</f>
        <v>-</v>
      </c>
      <c r="V17" s="27">
        <v>6</v>
      </c>
      <c r="W17" s="89">
        <f>IF(V17="-","-",V17/$X17*100000)</f>
        <v>40.677966101694913</v>
      </c>
      <c r="X17" s="88">
        <v>14750</v>
      </c>
    </row>
    <row r="18" spans="1:24" ht="39.5" customHeight="1" x14ac:dyDescent="0.55000000000000004">
      <c r="A18" s="21" t="s">
        <v>54</v>
      </c>
      <c r="B18" s="93">
        <f>B19</f>
        <v>7</v>
      </c>
      <c r="C18" s="92">
        <f>C19</f>
        <v>20.132297958009779</v>
      </c>
      <c r="D18" s="93">
        <f>D19</f>
        <v>887</v>
      </c>
      <c r="E18" s="92">
        <f>E19</f>
        <v>2551.0497555363822</v>
      </c>
      <c r="F18" s="93">
        <f>F19</f>
        <v>599</v>
      </c>
      <c r="G18" s="92">
        <f>G19</f>
        <v>1722.749496692551</v>
      </c>
      <c r="H18" s="93">
        <f>H19</f>
        <v>184</v>
      </c>
      <c r="I18" s="92">
        <f>I19</f>
        <v>529.19183203911416</v>
      </c>
      <c r="J18" s="93">
        <f>J19</f>
        <v>100</v>
      </c>
      <c r="K18" s="92">
        <f>K19</f>
        <v>287.60425654299684</v>
      </c>
      <c r="L18" s="93" t="str">
        <f>L19</f>
        <v>-</v>
      </c>
      <c r="M18" s="92" t="str">
        <f>M19</f>
        <v>-</v>
      </c>
      <c r="N18" s="93">
        <f>N19</f>
        <v>4</v>
      </c>
      <c r="O18" s="92">
        <f>O19</f>
        <v>11.504170261719873</v>
      </c>
      <c r="P18" s="93">
        <f>P19</f>
        <v>11</v>
      </c>
      <c r="Q18" s="92">
        <f>Q19</f>
        <v>31.63646821972965</v>
      </c>
      <c r="R18" s="93">
        <f>R19</f>
        <v>19</v>
      </c>
      <c r="S18" s="92">
        <f>S19</f>
        <v>54.644808743169399</v>
      </c>
      <c r="T18" s="93" t="str">
        <f>T19</f>
        <v>-</v>
      </c>
      <c r="U18" s="92" t="str">
        <f>U19</f>
        <v>-</v>
      </c>
      <c r="V18" s="93">
        <f>V19</f>
        <v>12</v>
      </c>
      <c r="W18" s="92">
        <f>W19</f>
        <v>34.51251078515962</v>
      </c>
      <c r="X18" s="88"/>
    </row>
    <row r="19" spans="1:24" ht="13.5" customHeight="1" x14ac:dyDescent="0.55000000000000004">
      <c r="A19" s="18" t="s">
        <v>15</v>
      </c>
      <c r="B19" s="29">
        <v>7</v>
      </c>
      <c r="C19" s="91">
        <v>20.132297958009779</v>
      </c>
      <c r="D19" s="29">
        <v>887</v>
      </c>
      <c r="E19" s="91">
        <v>2551.0497555363822</v>
      </c>
      <c r="F19" s="29">
        <v>599</v>
      </c>
      <c r="G19" s="91">
        <v>1722.749496692551</v>
      </c>
      <c r="H19" s="29">
        <v>184</v>
      </c>
      <c r="I19" s="91">
        <v>529.19183203911416</v>
      </c>
      <c r="J19" s="29">
        <v>100</v>
      </c>
      <c r="K19" s="91">
        <v>287.60425654299684</v>
      </c>
      <c r="L19" s="29" t="s">
        <v>2</v>
      </c>
      <c r="M19" s="91" t="s">
        <v>2</v>
      </c>
      <c r="N19" s="29">
        <v>4</v>
      </c>
      <c r="O19" s="91">
        <v>11.504170261719873</v>
      </c>
      <c r="P19" s="29">
        <v>11</v>
      </c>
      <c r="Q19" s="91">
        <v>31.63646821972965</v>
      </c>
      <c r="R19" s="29">
        <v>19</v>
      </c>
      <c r="S19" s="91">
        <v>54.644808743169399</v>
      </c>
      <c r="T19" s="29" t="s">
        <v>2</v>
      </c>
      <c r="U19" s="91" t="s">
        <v>2</v>
      </c>
      <c r="V19" s="29">
        <v>12</v>
      </c>
      <c r="W19" s="91">
        <v>34.51251078515962</v>
      </c>
      <c r="X19" s="86">
        <v>34770</v>
      </c>
    </row>
    <row r="20" spans="1:24" ht="13.5" customHeight="1" x14ac:dyDescent="0.55000000000000004">
      <c r="A20" s="15" t="s">
        <v>14</v>
      </c>
      <c r="B20" s="90">
        <v>3</v>
      </c>
      <c r="C20" s="89">
        <v>18.47290640394089</v>
      </c>
      <c r="D20" s="27">
        <v>686</v>
      </c>
      <c r="E20" s="89">
        <v>4224.1379310344828</v>
      </c>
      <c r="F20" s="27">
        <v>422</v>
      </c>
      <c r="G20" s="89">
        <v>2598.5221674876848</v>
      </c>
      <c r="H20" s="27">
        <v>160</v>
      </c>
      <c r="I20" s="89">
        <v>985.22167487684726</v>
      </c>
      <c r="J20" s="27">
        <v>100</v>
      </c>
      <c r="K20" s="89">
        <v>615.76354679802955</v>
      </c>
      <c r="L20" s="27">
        <v>0</v>
      </c>
      <c r="M20" s="89">
        <v>0</v>
      </c>
      <c r="N20" s="27">
        <v>4</v>
      </c>
      <c r="O20" s="89">
        <v>24.630541871921181</v>
      </c>
      <c r="P20" s="27">
        <v>6</v>
      </c>
      <c r="Q20" s="89">
        <v>36.945812807881779</v>
      </c>
      <c r="R20" s="27">
        <v>19</v>
      </c>
      <c r="S20" s="89">
        <v>116.99507389162562</v>
      </c>
      <c r="T20" s="27">
        <v>0</v>
      </c>
      <c r="U20" s="89">
        <v>0</v>
      </c>
      <c r="V20" s="27">
        <v>7</v>
      </c>
      <c r="W20" s="89">
        <v>43.103448275862071</v>
      </c>
      <c r="X20" s="88">
        <v>16240</v>
      </c>
    </row>
    <row r="21" spans="1:24" ht="13.5" customHeight="1" x14ac:dyDescent="0.55000000000000004">
      <c r="A21" s="15" t="s">
        <v>13</v>
      </c>
      <c r="B21" s="90">
        <v>1</v>
      </c>
      <c r="C21" s="89">
        <v>18.6219739292365</v>
      </c>
      <c r="D21" s="27">
        <v>54</v>
      </c>
      <c r="E21" s="89">
        <v>1005.586592178771</v>
      </c>
      <c r="F21" s="27">
        <v>30</v>
      </c>
      <c r="G21" s="89">
        <v>558.65921787709499</v>
      </c>
      <c r="H21" s="27">
        <v>24</v>
      </c>
      <c r="I21" s="89">
        <v>446.92737430167597</v>
      </c>
      <c r="J21" s="27">
        <v>0</v>
      </c>
      <c r="K21" s="89">
        <v>0</v>
      </c>
      <c r="L21" s="27">
        <v>0</v>
      </c>
      <c r="M21" s="89">
        <v>0</v>
      </c>
      <c r="N21" s="27">
        <v>0</v>
      </c>
      <c r="O21" s="89">
        <v>0</v>
      </c>
      <c r="P21" s="27">
        <v>2</v>
      </c>
      <c r="Q21" s="89">
        <v>37.243947858473</v>
      </c>
      <c r="R21" s="27">
        <v>0</v>
      </c>
      <c r="S21" s="89">
        <v>0</v>
      </c>
      <c r="T21" s="27">
        <v>0</v>
      </c>
      <c r="U21" s="89">
        <v>0</v>
      </c>
      <c r="V21" s="27">
        <v>3</v>
      </c>
      <c r="W21" s="89">
        <v>55.865921787709496</v>
      </c>
      <c r="X21" s="88">
        <v>5370</v>
      </c>
    </row>
    <row r="22" spans="1:24" ht="13.5" customHeight="1" x14ac:dyDescent="0.55000000000000004">
      <c r="A22" s="15" t="s">
        <v>11</v>
      </c>
      <c r="B22" s="90">
        <v>1</v>
      </c>
      <c r="C22" s="89">
        <v>18.656716417910449</v>
      </c>
      <c r="D22" s="27">
        <v>33</v>
      </c>
      <c r="E22" s="89">
        <v>615.67164179104475</v>
      </c>
      <c r="F22" s="27">
        <v>33</v>
      </c>
      <c r="G22" s="89">
        <v>615.67164179104475</v>
      </c>
      <c r="H22" s="27">
        <v>0</v>
      </c>
      <c r="I22" s="89">
        <v>0</v>
      </c>
      <c r="J22" s="27">
        <v>0</v>
      </c>
      <c r="K22" s="89">
        <v>0</v>
      </c>
      <c r="L22" s="27">
        <v>0</v>
      </c>
      <c r="M22" s="89">
        <v>0</v>
      </c>
      <c r="N22" s="27">
        <v>0</v>
      </c>
      <c r="O22" s="89">
        <v>0</v>
      </c>
      <c r="P22" s="27">
        <v>3</v>
      </c>
      <c r="Q22" s="89">
        <v>55.97014925373135</v>
      </c>
      <c r="R22" s="27">
        <v>0</v>
      </c>
      <c r="S22" s="89">
        <v>0</v>
      </c>
      <c r="T22" s="27">
        <v>0</v>
      </c>
      <c r="U22" s="89">
        <v>0</v>
      </c>
      <c r="V22" s="27">
        <v>2</v>
      </c>
      <c r="W22" s="89">
        <v>37.313432835820898</v>
      </c>
      <c r="X22" s="86">
        <v>5360</v>
      </c>
    </row>
    <row r="23" spans="1:24" ht="13.5" customHeight="1" x14ac:dyDescent="0.55000000000000004">
      <c r="A23" s="15" t="s">
        <v>10</v>
      </c>
      <c r="B23" s="90">
        <v>2</v>
      </c>
      <c r="C23" s="89">
        <v>25.641025641025642</v>
      </c>
      <c r="D23" s="27">
        <v>271</v>
      </c>
      <c r="E23" s="89">
        <v>3474.3589743589746</v>
      </c>
      <c r="F23" s="27">
        <v>114</v>
      </c>
      <c r="G23" s="89">
        <v>1461.5384615384614</v>
      </c>
      <c r="H23" s="27">
        <v>157</v>
      </c>
      <c r="I23" s="89">
        <v>2012.8205128205127</v>
      </c>
      <c r="J23" s="27">
        <v>0</v>
      </c>
      <c r="K23" s="89">
        <v>0</v>
      </c>
      <c r="L23" s="27">
        <v>0</v>
      </c>
      <c r="M23" s="89">
        <v>0</v>
      </c>
      <c r="N23" s="27">
        <v>0</v>
      </c>
      <c r="O23" s="89">
        <v>0</v>
      </c>
      <c r="P23" s="27">
        <v>5</v>
      </c>
      <c r="Q23" s="89">
        <v>64.102564102564102</v>
      </c>
      <c r="R23" s="27">
        <v>0</v>
      </c>
      <c r="S23" s="89">
        <v>0</v>
      </c>
      <c r="T23" s="27">
        <v>0</v>
      </c>
      <c r="U23" s="89">
        <v>0</v>
      </c>
      <c r="V23" s="27">
        <v>4</v>
      </c>
      <c r="W23" s="89">
        <v>51.282051282051285</v>
      </c>
      <c r="X23" s="88">
        <v>7800</v>
      </c>
    </row>
    <row r="24" spans="1:24" ht="39.5" customHeight="1" x14ac:dyDescent="0.55000000000000004">
      <c r="A24" s="21" t="s">
        <v>53</v>
      </c>
      <c r="B24" s="93">
        <f>B25</f>
        <v>5</v>
      </c>
      <c r="C24" s="93">
        <f>C25</f>
        <v>22.634676324128566</v>
      </c>
      <c r="D24" s="93">
        <f>D25</f>
        <v>443</v>
      </c>
      <c r="E24" s="93">
        <f>E25</f>
        <v>2005.432322317791</v>
      </c>
      <c r="F24" s="93">
        <f>F25</f>
        <v>265</v>
      </c>
      <c r="G24" s="93">
        <f>G25</f>
        <v>1199.6378451788139</v>
      </c>
      <c r="H24" s="93">
        <f>H25</f>
        <v>126</v>
      </c>
      <c r="I24" s="93">
        <f>I25</f>
        <v>570.39384336803982</v>
      </c>
      <c r="J24" s="93">
        <f>J25</f>
        <v>48</v>
      </c>
      <c r="K24" s="93">
        <f>K25</f>
        <v>217.29289271163421</v>
      </c>
      <c r="L24" s="93" t="str">
        <f>L25</f>
        <v>-</v>
      </c>
      <c r="M24" s="93" t="str">
        <f>M25</f>
        <v>-</v>
      </c>
      <c r="N24" s="93">
        <f>N25</f>
        <v>4</v>
      </c>
      <c r="O24" s="93">
        <f>O25</f>
        <v>18.107741059302853</v>
      </c>
      <c r="P24" s="93">
        <f>P25</f>
        <v>13</v>
      </c>
      <c r="Q24" s="93">
        <f>Q25</f>
        <v>58.850158442734276</v>
      </c>
      <c r="R24" s="93">
        <f>R25</f>
        <v>42</v>
      </c>
      <c r="S24" s="93">
        <f>S25</f>
        <v>190.13128112267995</v>
      </c>
      <c r="T24" s="93" t="str">
        <f>T25</f>
        <v>-</v>
      </c>
      <c r="U24" s="93" t="str">
        <f>U25</f>
        <v>-</v>
      </c>
      <c r="V24" s="93">
        <f>V25</f>
        <v>10</v>
      </c>
      <c r="W24" s="92">
        <f>W25</f>
        <v>45.269352648257133</v>
      </c>
      <c r="X24" s="88"/>
    </row>
    <row r="25" spans="1:24" ht="13.5" customHeight="1" x14ac:dyDescent="0.55000000000000004">
      <c r="A25" s="18" t="s">
        <v>8</v>
      </c>
      <c r="B25" s="29">
        <f>IF(SUM(B26:B45)=0,"-",SUM(B26:B45))</f>
        <v>5</v>
      </c>
      <c r="C25" s="91">
        <f>IF(B25="-","-",B25/$X25*100000)</f>
        <v>22.634676324128566</v>
      </c>
      <c r="D25" s="29">
        <f>IF(SUM(F25,H25,J25,L25,N25)=0,"-",SUM(F25,H25,J25,L25,N25))</f>
        <v>443</v>
      </c>
      <c r="E25" s="91">
        <f>IF(D25="-","-",D25/$X25*100000)</f>
        <v>2005.432322317791</v>
      </c>
      <c r="F25" s="29">
        <f>IF(SUM(F26:F45)=0,"-",SUM(F26:F45))</f>
        <v>265</v>
      </c>
      <c r="G25" s="91">
        <f>IF(F25="-","-",F25/$X25*100000)</f>
        <v>1199.6378451788139</v>
      </c>
      <c r="H25" s="29">
        <f>IF(SUM(H26:H30)=0,"-",SUM(H26:H30))</f>
        <v>126</v>
      </c>
      <c r="I25" s="91">
        <f>IF(H25="-","-",H25/$X25*100000)</f>
        <v>570.39384336803982</v>
      </c>
      <c r="J25" s="29">
        <f>IF(SUM(J26:J28)=0,"-",SUM(J26:J28))</f>
        <v>48</v>
      </c>
      <c r="K25" s="91">
        <f>IF(J25="-","-",J25/$X25*100000)</f>
        <v>217.29289271163421</v>
      </c>
      <c r="L25" s="29" t="str">
        <f>IF(SUM(L26:L28)=0,"-",SUM(L26:L28))</f>
        <v>-</v>
      </c>
      <c r="M25" s="91" t="str">
        <f>IF(L25="-","-",L25/$X25*100000)</f>
        <v>-</v>
      </c>
      <c r="N25" s="29">
        <f>IF(SUM(N26:N28)=0,"-",SUM(N26:N28))</f>
        <v>4</v>
      </c>
      <c r="O25" s="91">
        <f>IF(N25="-","-",N25/$X25*100000)</f>
        <v>18.107741059302853</v>
      </c>
      <c r="P25" s="29">
        <f>IF(SUM(P26:P30)=0,"-",SUM(P26:P30))</f>
        <v>13</v>
      </c>
      <c r="Q25" s="91">
        <f>IF(P25="-","-",P25/$X25*100000)</f>
        <v>58.850158442734276</v>
      </c>
      <c r="R25" s="29">
        <f>IF(SUM(R26:R28)=0,"-",SUM(R26:R28))</f>
        <v>42</v>
      </c>
      <c r="S25" s="91">
        <f>IF(R25="-","-",R25/$X25*100000)</f>
        <v>190.13128112267995</v>
      </c>
      <c r="T25" s="29" t="str">
        <f>IF(SUM(T26:T28)=0,"-",SUM(T26:T28))</f>
        <v>-</v>
      </c>
      <c r="U25" s="91" t="str">
        <f>IF(T25="-","-",T25/$X25*100000)</f>
        <v>-</v>
      </c>
      <c r="V25" s="29">
        <f>IF(SUM(V26:V30)=0,"-",SUM(V26:V30))</f>
        <v>10</v>
      </c>
      <c r="W25" s="91">
        <f>IF(V25="-","-",V25/$X25*100000)</f>
        <v>45.269352648257133</v>
      </c>
      <c r="X25" s="86">
        <v>22090</v>
      </c>
    </row>
    <row r="26" spans="1:24" ht="13.5" customHeight="1" x14ac:dyDescent="0.55000000000000004">
      <c r="A26" s="15" t="s">
        <v>7</v>
      </c>
      <c r="B26" s="90">
        <v>2</v>
      </c>
      <c r="C26" s="89">
        <f>IF(B26="-","-",B26/$X26*100000)</f>
        <v>25.806451612903228</v>
      </c>
      <c r="D26" s="27">
        <f>IF(SUM(F26,H26,J26,L26,N26)=0,"-",SUM(F26,H26,J26,L26,N26))</f>
        <v>258</v>
      </c>
      <c r="E26" s="89">
        <f>IF(D26="-","-",D26/$X26*100000)</f>
        <v>3329.0322580645161</v>
      </c>
      <c r="F26" s="27">
        <v>146</v>
      </c>
      <c r="G26" s="89">
        <f>IF(F26="-","-",F26/$X26*100000)</f>
        <v>1883.8709677419356</v>
      </c>
      <c r="H26" s="27">
        <v>60</v>
      </c>
      <c r="I26" s="89">
        <f>IF(H26="-","-",H26/$X26*100000)</f>
        <v>774.19354838709683</v>
      </c>
      <c r="J26" s="27">
        <v>48</v>
      </c>
      <c r="K26" s="89">
        <f>IF(J26="-","-",J26/$X26*100000)</f>
        <v>619.35483870967744</v>
      </c>
      <c r="L26" s="27" t="s">
        <v>2</v>
      </c>
      <c r="M26" s="89" t="str">
        <f>IF(L26="-","-",L26/$X26*100000)</f>
        <v>-</v>
      </c>
      <c r="N26" s="27">
        <v>4</v>
      </c>
      <c r="O26" s="89">
        <f>IF(N26="-","-",N26/$X26*100000)</f>
        <v>51.612903225806456</v>
      </c>
      <c r="P26" s="27">
        <v>5</v>
      </c>
      <c r="Q26" s="89">
        <f>IF(P26="-","-",P26/$X26*100000)</f>
        <v>64.516129032258064</v>
      </c>
      <c r="R26" s="27">
        <v>4</v>
      </c>
      <c r="S26" s="89">
        <f>IF(R26="-","-",R26/$X26*100000)</f>
        <v>51.612903225806456</v>
      </c>
      <c r="T26" s="27" t="s">
        <v>2</v>
      </c>
      <c r="U26" s="89" t="str">
        <f>IF(T26="-","-",T26/$X26*100000)</f>
        <v>-</v>
      </c>
      <c r="V26" s="27">
        <v>5</v>
      </c>
      <c r="W26" s="89">
        <f>IF(V26="-","-",V26/$X26*100000)</f>
        <v>64.516129032258064</v>
      </c>
      <c r="X26" s="88">
        <v>7750</v>
      </c>
    </row>
    <row r="27" spans="1:24" ht="13.5" customHeight="1" x14ac:dyDescent="0.55000000000000004">
      <c r="A27" s="15" t="s">
        <v>6</v>
      </c>
      <c r="B27" s="90" t="s">
        <v>2</v>
      </c>
      <c r="C27" s="89" t="str">
        <f>IF(B27="-","-",B27/$X27*100000)</f>
        <v>-</v>
      </c>
      <c r="D27" s="27" t="str">
        <f>IF(SUM(F27,H27,J27,L27,N27)=0,"-",SUM(F27,H27,J27,L27,N27))</f>
        <v>-</v>
      </c>
      <c r="E27" s="89" t="str">
        <f>IF(D27="-","-",D27/$X27*100000)</f>
        <v>-</v>
      </c>
      <c r="F27" s="27" t="s">
        <v>2</v>
      </c>
      <c r="G27" s="89" t="str">
        <f>IF(F27="-","-",F27/$X27*100000)</f>
        <v>-</v>
      </c>
      <c r="H27" s="27" t="s">
        <v>2</v>
      </c>
      <c r="I27" s="89" t="str">
        <f>IF(H27="-","-",H27/$X27*100000)</f>
        <v>-</v>
      </c>
      <c r="J27" s="27" t="s">
        <v>2</v>
      </c>
      <c r="K27" s="89" t="str">
        <f>IF(J27="-","-",J27/$X27*100000)</f>
        <v>-</v>
      </c>
      <c r="L27" s="27" t="s">
        <v>2</v>
      </c>
      <c r="M27" s="89" t="str">
        <f>IF(L27="-","-",L27/$X27*100000)</f>
        <v>-</v>
      </c>
      <c r="N27" s="27" t="s">
        <v>2</v>
      </c>
      <c r="O27" s="89" t="str">
        <f>IF(N27="-","-",N27/$X27*100000)</f>
        <v>-</v>
      </c>
      <c r="P27" s="27">
        <v>3</v>
      </c>
      <c r="Q27" s="89">
        <f>IF(P27="-","-",P27/$X27*100000)</f>
        <v>67.264573991031398</v>
      </c>
      <c r="R27" s="27">
        <v>38</v>
      </c>
      <c r="S27" s="89">
        <f>IF(R27="-","-",R27/$X27*100000)</f>
        <v>852.01793721973092</v>
      </c>
      <c r="T27" s="27" t="s">
        <v>2</v>
      </c>
      <c r="U27" s="89" t="str">
        <f>IF(T27="-","-",T27/$X27*100000)</f>
        <v>-</v>
      </c>
      <c r="V27" s="27">
        <v>2</v>
      </c>
      <c r="W27" s="89">
        <f>IF(V27="-","-",V27/$X27*100000)</f>
        <v>44.843049327354258</v>
      </c>
      <c r="X27" s="88">
        <v>4460</v>
      </c>
    </row>
    <row r="28" spans="1:24" ht="13.5" customHeight="1" x14ac:dyDescent="0.55000000000000004">
      <c r="A28" s="15" t="s">
        <v>5</v>
      </c>
      <c r="B28" s="90">
        <v>1</v>
      </c>
      <c r="C28" s="89">
        <f>IF(B28="-","-",B28/$X28*100000)</f>
        <v>26.737967914438503</v>
      </c>
      <c r="D28" s="27">
        <f>IF(SUM(F28,H28,J28,L28,N28)=0,"-",SUM(F28,H28,J28,L28,N28))</f>
        <v>69</v>
      </c>
      <c r="E28" s="89">
        <f>IF(D28="-","-",D28/$X28*100000)</f>
        <v>1844.9197860962565</v>
      </c>
      <c r="F28" s="27">
        <v>45</v>
      </c>
      <c r="G28" s="89">
        <f>IF(F28="-","-",F28/$X28*100000)</f>
        <v>1203.2085561497327</v>
      </c>
      <c r="H28" s="27">
        <v>24</v>
      </c>
      <c r="I28" s="89">
        <f>IF(H28="-","-",H28/$X28*100000)</f>
        <v>641.7112299465241</v>
      </c>
      <c r="J28" s="27" t="s">
        <v>2</v>
      </c>
      <c r="K28" s="89" t="str">
        <f>IF(J28="-","-",J28/$X28*100000)</f>
        <v>-</v>
      </c>
      <c r="L28" s="27" t="s">
        <v>2</v>
      </c>
      <c r="M28" s="89" t="str">
        <f>IF(L28="-","-",L28/$X28*100000)</f>
        <v>-</v>
      </c>
      <c r="N28" s="27" t="s">
        <v>2</v>
      </c>
      <c r="O28" s="89" t="str">
        <f>IF(N28="-","-",N28/$X28*100000)</f>
        <v>-</v>
      </c>
      <c r="P28" s="27">
        <v>1</v>
      </c>
      <c r="Q28" s="89">
        <f>IF(P28="-","-",P28/$X28*100000)</f>
        <v>26.737967914438503</v>
      </c>
      <c r="R28" s="27" t="s">
        <v>2</v>
      </c>
      <c r="S28" s="89" t="str">
        <f>IF(R28="-","-",R28/$X28*100000)</f>
        <v>-</v>
      </c>
      <c r="T28" s="27" t="s">
        <v>2</v>
      </c>
      <c r="U28" s="89" t="str">
        <f>IF(T28="-","-",T28/$X28*100000)</f>
        <v>-</v>
      </c>
      <c r="V28" s="27">
        <v>1</v>
      </c>
      <c r="W28" s="89">
        <f>IF(V28="-","-",V28/$X28*100000)</f>
        <v>26.737967914438503</v>
      </c>
      <c r="X28" s="86">
        <v>3740</v>
      </c>
    </row>
    <row r="29" spans="1:24" ht="13.5" customHeight="1" x14ac:dyDescent="0.55000000000000004">
      <c r="A29" s="15" t="s">
        <v>4</v>
      </c>
      <c r="B29" s="90">
        <v>1</v>
      </c>
      <c r="C29" s="89">
        <f>IF(B29="-","-",B29/$X29*100000)</f>
        <v>27.3224043715847</v>
      </c>
      <c r="D29" s="27">
        <f>IF(SUM(F29,H29,J29,L29,N29)=0,"-",SUM(F29,H29,J29,L29,N29))</f>
        <v>62</v>
      </c>
      <c r="E29" s="89">
        <f>IF(D29="-","-",D29/$X29*100000)</f>
        <v>1693.9890710382513</v>
      </c>
      <c r="F29" s="27">
        <v>52</v>
      </c>
      <c r="G29" s="89">
        <f>IF(F29="-","-",F29/$X29*100000)</f>
        <v>1420.7650273224044</v>
      </c>
      <c r="H29" s="27">
        <v>10</v>
      </c>
      <c r="I29" s="89">
        <f>IF(H29="-","-",H29/$X29*100000)</f>
        <v>273.22404371584702</v>
      </c>
      <c r="J29" s="27" t="s">
        <v>2</v>
      </c>
      <c r="K29" s="89" t="str">
        <f>IF(J29="-","-",J29/$X29*100000)</f>
        <v>-</v>
      </c>
      <c r="L29" s="27" t="s">
        <v>2</v>
      </c>
      <c r="M29" s="89" t="str">
        <f>IF(L29="-","-",L29/$X29*100000)</f>
        <v>-</v>
      </c>
      <c r="N29" s="27" t="s">
        <v>2</v>
      </c>
      <c r="O29" s="89" t="str">
        <f>IF(N29="-","-",N29/$X29*100000)</f>
        <v>-</v>
      </c>
      <c r="P29" s="27">
        <v>1</v>
      </c>
      <c r="Q29" s="89">
        <f>IF(P29="-","-",P29/$X29*100000)</f>
        <v>27.3224043715847</v>
      </c>
      <c r="R29" s="27" t="s">
        <v>2</v>
      </c>
      <c r="S29" s="89" t="str">
        <f>IF(R29="-","-",R29/$X29*100000)</f>
        <v>-</v>
      </c>
      <c r="T29" s="27" t="s">
        <v>2</v>
      </c>
      <c r="U29" s="89" t="str">
        <f>IF(T29="-","-",T29/$X29*100000)</f>
        <v>-</v>
      </c>
      <c r="V29" s="27">
        <v>1</v>
      </c>
      <c r="W29" s="89">
        <f>IF(V29="-","-",V29/$X29*100000)</f>
        <v>27.3224043715847</v>
      </c>
      <c r="X29" s="88">
        <v>3660</v>
      </c>
    </row>
    <row r="30" spans="1:24" ht="13.5" customHeight="1" x14ac:dyDescent="0.55000000000000004">
      <c r="A30" s="15" t="s">
        <v>3</v>
      </c>
      <c r="B30" s="90">
        <v>1</v>
      </c>
      <c r="C30" s="89">
        <f>IF(B30="-","-",B30/$X30*100000)</f>
        <v>40.322580645161288</v>
      </c>
      <c r="D30" s="27">
        <f>IF(SUM(F30,H30,J30,L30,N30)=0,"-",SUM(F30,H30,J30,L30,N30))</f>
        <v>54</v>
      </c>
      <c r="E30" s="89">
        <f>IF(D30="-","-",D30/$X30*100000)</f>
        <v>2177.4193548387098</v>
      </c>
      <c r="F30" s="27">
        <v>22</v>
      </c>
      <c r="G30" s="89">
        <f>IF(F30="-","-",F30/$X30*100000)</f>
        <v>887.09677419354841</v>
      </c>
      <c r="H30" s="27">
        <v>32</v>
      </c>
      <c r="I30" s="89">
        <f>IF(H30="-","-",H30/$X30*100000)</f>
        <v>1290.3225806451612</v>
      </c>
      <c r="J30" s="27" t="s">
        <v>2</v>
      </c>
      <c r="K30" s="89" t="str">
        <f>IF(J30="-","-",J30/$X30*100000)</f>
        <v>-</v>
      </c>
      <c r="L30" s="27" t="s">
        <v>2</v>
      </c>
      <c r="M30" s="89" t="str">
        <f>IF(L30="-","-",L30/$X30*100000)</f>
        <v>-</v>
      </c>
      <c r="N30" s="27" t="s">
        <v>2</v>
      </c>
      <c r="O30" s="89" t="str">
        <f>IF(N30="-","-",N30/$X30*100000)</f>
        <v>-</v>
      </c>
      <c r="P30" s="27">
        <v>3</v>
      </c>
      <c r="Q30" s="89">
        <f>IF(P30="-","-",P30/$X30*100000)</f>
        <v>120.96774193548387</v>
      </c>
      <c r="R30" s="27" t="s">
        <v>2</v>
      </c>
      <c r="S30" s="89" t="str">
        <f>IF(R30="-","-",R30/$X30*100000)</f>
        <v>-</v>
      </c>
      <c r="T30" s="27" t="s">
        <v>2</v>
      </c>
      <c r="U30" s="89" t="str">
        <f>IF(T30="-","-",T30/$X30*100000)</f>
        <v>-</v>
      </c>
      <c r="V30" s="27">
        <v>1</v>
      </c>
      <c r="W30" s="89">
        <f>IF(V30="-","-",V30/$X30*100000)</f>
        <v>40.322580645161288</v>
      </c>
      <c r="X30" s="88">
        <v>2480</v>
      </c>
    </row>
    <row r="31" spans="1:24" ht="13.5" customHeight="1" x14ac:dyDescent="0.55000000000000004">
      <c r="A31" s="12"/>
      <c r="B31" s="87"/>
      <c r="C31" s="85"/>
      <c r="D31" s="10"/>
      <c r="E31" s="85"/>
      <c r="F31" s="10"/>
      <c r="G31" s="85"/>
      <c r="H31" s="10"/>
      <c r="I31" s="85"/>
      <c r="J31" s="10"/>
      <c r="K31" s="85"/>
      <c r="L31" s="10"/>
      <c r="M31" s="85"/>
      <c r="N31" s="10"/>
      <c r="O31" s="85"/>
      <c r="P31" s="10"/>
      <c r="Q31" s="85"/>
      <c r="R31" s="10"/>
      <c r="S31" s="85"/>
      <c r="T31" s="10"/>
      <c r="U31" s="85"/>
      <c r="V31" s="10"/>
      <c r="W31" s="85"/>
      <c r="X31" s="86"/>
    </row>
    <row r="32" spans="1:24" s="82" customFormat="1" ht="13.5" customHeight="1" x14ac:dyDescent="0.55000000000000004">
      <c r="A32" s="9" t="s">
        <v>1</v>
      </c>
      <c r="E32" s="84"/>
      <c r="F32" s="8"/>
      <c r="G32" s="84"/>
      <c r="H32" s="8"/>
      <c r="I32" s="84"/>
      <c r="J32" s="8"/>
      <c r="K32" s="84"/>
      <c r="L32" s="8"/>
      <c r="M32" s="85"/>
      <c r="N32" s="8"/>
      <c r="O32" s="84"/>
      <c r="P32" s="8"/>
      <c r="Q32" s="84"/>
      <c r="R32" s="8"/>
      <c r="S32" s="84"/>
      <c r="T32" s="8"/>
      <c r="U32" s="84"/>
      <c r="V32" s="8"/>
      <c r="W32" s="84"/>
      <c r="X32" s="83"/>
    </row>
    <row r="33" spans="1:24" s="82" customFormat="1" ht="13.5" customHeight="1" x14ac:dyDescent="0.55000000000000004">
      <c r="A33" s="8"/>
      <c r="E33" s="84"/>
      <c r="F33" s="8"/>
      <c r="G33" s="84"/>
      <c r="H33" s="8"/>
      <c r="I33" s="84"/>
      <c r="J33" s="8"/>
      <c r="K33" s="84"/>
      <c r="L33" s="8"/>
      <c r="M33" s="85"/>
      <c r="N33" s="8"/>
      <c r="O33" s="84"/>
      <c r="P33" s="8"/>
      <c r="Q33" s="84"/>
      <c r="R33" s="8"/>
      <c r="S33" s="84"/>
      <c r="T33" s="8"/>
      <c r="U33" s="84"/>
      <c r="V33" s="8"/>
      <c r="W33" s="84"/>
      <c r="X33" s="83"/>
    </row>
    <row r="34" spans="1:24" x14ac:dyDescent="0.55000000000000004">
      <c r="A34" s="5"/>
      <c r="B34" s="4"/>
      <c r="C34" s="80"/>
      <c r="D34" s="4"/>
      <c r="E34" s="80"/>
      <c r="F34" s="4"/>
      <c r="G34" s="80"/>
      <c r="H34" s="4"/>
      <c r="I34" s="80"/>
      <c r="J34" s="4"/>
      <c r="K34" s="80"/>
      <c r="L34" s="4"/>
      <c r="M34" s="80"/>
      <c r="N34" s="4"/>
      <c r="O34" s="80"/>
      <c r="P34" s="4"/>
      <c r="Q34" s="80"/>
      <c r="R34" s="4"/>
      <c r="S34" s="80"/>
      <c r="T34" s="4"/>
      <c r="U34" s="80"/>
      <c r="V34" s="4"/>
      <c r="W34" s="80"/>
    </row>
    <row r="35" spans="1:24" x14ac:dyDescent="0.55000000000000004">
      <c r="A35" s="5"/>
      <c r="B35" s="4"/>
      <c r="C35" s="80"/>
      <c r="D35" s="4"/>
      <c r="E35" s="80"/>
      <c r="F35" s="4"/>
      <c r="G35" s="80"/>
      <c r="H35" s="4"/>
      <c r="I35" s="80"/>
      <c r="J35" s="4"/>
      <c r="K35" s="80"/>
      <c r="L35" s="4"/>
      <c r="M35" s="80"/>
      <c r="N35" s="4"/>
      <c r="O35" s="80"/>
      <c r="P35" s="4"/>
      <c r="Q35" s="80"/>
      <c r="R35" s="4"/>
      <c r="S35" s="80"/>
      <c r="T35" s="4"/>
      <c r="U35" s="80"/>
      <c r="V35" s="4"/>
      <c r="W35" s="80"/>
    </row>
    <row r="36" spans="1:24" x14ac:dyDescent="0.55000000000000004">
      <c r="A36" s="5"/>
      <c r="B36" s="4"/>
      <c r="C36" s="80"/>
      <c r="D36" s="4"/>
      <c r="E36" s="80"/>
      <c r="F36" s="4"/>
      <c r="G36" s="80"/>
      <c r="H36" s="4"/>
      <c r="I36" s="80"/>
      <c r="J36" s="4"/>
      <c r="K36" s="80"/>
      <c r="L36" s="4"/>
      <c r="M36" s="80"/>
      <c r="N36" s="4"/>
      <c r="O36" s="80"/>
      <c r="P36" s="4"/>
      <c r="Q36" s="80"/>
      <c r="R36" s="4"/>
      <c r="S36" s="80"/>
      <c r="T36" s="4"/>
      <c r="U36" s="80"/>
      <c r="V36" s="4"/>
      <c r="W36" s="80"/>
    </row>
    <row r="37" spans="1:24" x14ac:dyDescent="0.55000000000000004">
      <c r="A37" s="81"/>
      <c r="B37" s="4"/>
      <c r="C37" s="80"/>
      <c r="D37" s="4"/>
      <c r="E37" s="80"/>
      <c r="F37" s="4"/>
      <c r="G37" s="80"/>
      <c r="H37" s="4"/>
      <c r="I37" s="80"/>
      <c r="J37" s="4"/>
      <c r="K37" s="80"/>
      <c r="L37" s="4"/>
      <c r="M37" s="80"/>
      <c r="N37" s="4"/>
      <c r="O37" s="80"/>
      <c r="P37" s="4"/>
      <c r="Q37" s="80"/>
      <c r="R37" s="4"/>
      <c r="S37" s="80"/>
      <c r="T37" s="4"/>
      <c r="U37" s="80"/>
      <c r="V37" s="4"/>
      <c r="W37" s="80"/>
    </row>
  </sheetData>
  <mergeCells count="9">
    <mergeCell ref="X4:X5"/>
    <mergeCell ref="S1:W1"/>
    <mergeCell ref="B3:C4"/>
    <mergeCell ref="D4:E4"/>
    <mergeCell ref="F4:G4"/>
    <mergeCell ref="P4:Q4"/>
    <mergeCell ref="B2:O2"/>
    <mergeCell ref="D3:O3"/>
    <mergeCell ref="P3:U3"/>
  </mergeCells>
  <phoneticPr fontId="3"/>
  <pageMargins left="0.78740157480314965" right="0.78740157480314965" top="0.78740157480314965" bottom="0.78740157480314965" header="0.51181102362204722" footer="0.51181102362204722"/>
  <pageSetup paperSize="9" scale="76" fitToWidth="2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44"/>
  <sheetViews>
    <sheetView showGridLines="0" view="pageBreakPreview" zoomScaleNormal="25" workbookViewId="0">
      <pane xSplit="1" ySplit="4" topLeftCell="B5" activePane="bottomRight" state="frozen"/>
      <selection activeCell="D27" sqref="D27"/>
      <selection pane="topRight" activeCell="D27" sqref="D27"/>
      <selection pane="bottomLeft" activeCell="D27" sqref="D27"/>
      <selection pane="bottomRight" activeCell="D27" sqref="D27"/>
    </sheetView>
  </sheetViews>
  <sheetFormatPr defaultColWidth="8.26953125" defaultRowHeight="18" x14ac:dyDescent="0.55000000000000004"/>
  <cols>
    <col min="1" max="1" width="22.08984375" style="153" customWidth="1"/>
    <col min="2" max="2" width="8" style="76" customWidth="1"/>
    <col min="3" max="3" width="6.1796875" style="76" customWidth="1"/>
    <col min="4" max="4" width="6.90625" style="76" customWidth="1"/>
    <col min="5" max="5" width="6.1796875" style="76" customWidth="1"/>
    <col min="6" max="6" width="8" style="76" customWidth="1"/>
    <col min="7" max="7" width="6.1796875" style="76" customWidth="1"/>
    <col min="8" max="8" width="6.90625" style="76" customWidth="1"/>
    <col min="9" max="9" width="6.1796875" style="76" customWidth="1"/>
    <col min="10" max="10" width="6.90625" style="76" customWidth="1"/>
    <col min="11" max="11" width="6.1796875" style="76" customWidth="1"/>
    <col min="12" max="12" width="6.90625" style="76" customWidth="1"/>
    <col min="13" max="13" width="6.1796875" style="76" customWidth="1"/>
    <col min="14" max="14" width="6.90625" style="76" customWidth="1"/>
    <col min="15" max="15" width="6.1796875" style="76" customWidth="1"/>
    <col min="16" max="16" width="8" style="76" customWidth="1"/>
    <col min="17" max="17" width="9" style="76" customWidth="1"/>
    <col min="18" max="18" width="8" style="76" customWidth="1"/>
    <col min="19" max="19" width="11.08984375" style="76" customWidth="1"/>
    <col min="20" max="20" width="13.453125" style="152" customWidth="1"/>
    <col min="21" max="21" width="5.453125" style="151" customWidth="1"/>
    <col min="22" max="16384" width="8.26953125" style="76"/>
  </cols>
  <sheetData>
    <row r="1" spans="1:22" s="172" customFormat="1" ht="15" customHeight="1" x14ac:dyDescent="0.55000000000000004">
      <c r="A1" s="176" t="s">
        <v>89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3"/>
      <c r="M1" s="175"/>
      <c r="N1" s="173"/>
      <c r="O1" s="175"/>
      <c r="P1" s="173"/>
      <c r="Q1" s="174" t="s">
        <v>88</v>
      </c>
      <c r="R1" s="174"/>
      <c r="S1" s="174"/>
      <c r="T1" s="173"/>
      <c r="U1" s="173"/>
      <c r="V1" s="7"/>
    </row>
    <row r="2" spans="1:22" ht="24.75" customHeight="1" x14ac:dyDescent="0.55000000000000004">
      <c r="A2" s="171"/>
      <c r="B2" s="170" t="s">
        <v>87</v>
      </c>
      <c r="C2" s="69"/>
      <c r="D2" s="70" t="s">
        <v>86</v>
      </c>
      <c r="E2" s="169"/>
      <c r="F2" s="70" t="s">
        <v>85</v>
      </c>
      <c r="G2" s="69"/>
      <c r="H2" s="170" t="s">
        <v>84</v>
      </c>
      <c r="I2" s="69"/>
      <c r="J2" s="70" t="s">
        <v>83</v>
      </c>
      <c r="K2" s="169"/>
      <c r="L2" s="70" t="s">
        <v>82</v>
      </c>
      <c r="M2" s="69"/>
      <c r="N2" s="70" t="s">
        <v>81</v>
      </c>
      <c r="O2" s="69"/>
      <c r="P2" s="70" t="s">
        <v>80</v>
      </c>
      <c r="Q2" s="169"/>
      <c r="R2" s="168" t="s">
        <v>79</v>
      </c>
      <c r="S2" s="167"/>
      <c r="T2" s="162" t="s">
        <v>78</v>
      </c>
      <c r="U2" s="154"/>
      <c r="V2" s="42"/>
    </row>
    <row r="3" spans="1:22" ht="27" customHeight="1" x14ac:dyDescent="0.55000000000000004">
      <c r="A3" s="166"/>
      <c r="B3" s="164" t="s">
        <v>58</v>
      </c>
      <c r="C3" s="163" t="s">
        <v>77</v>
      </c>
      <c r="D3" s="164" t="s">
        <v>58</v>
      </c>
      <c r="E3" s="163" t="s">
        <v>77</v>
      </c>
      <c r="F3" s="164" t="s">
        <v>58</v>
      </c>
      <c r="G3" s="163" t="s">
        <v>77</v>
      </c>
      <c r="H3" s="164" t="s">
        <v>58</v>
      </c>
      <c r="I3" s="163" t="s">
        <v>77</v>
      </c>
      <c r="J3" s="164" t="s">
        <v>58</v>
      </c>
      <c r="K3" s="163" t="s">
        <v>77</v>
      </c>
      <c r="L3" s="164" t="s">
        <v>58</v>
      </c>
      <c r="M3" s="163" t="s">
        <v>77</v>
      </c>
      <c r="N3" s="164" t="s">
        <v>58</v>
      </c>
      <c r="O3" s="163" t="s">
        <v>77</v>
      </c>
      <c r="P3" s="164" t="s">
        <v>58</v>
      </c>
      <c r="Q3" s="165" t="s">
        <v>77</v>
      </c>
      <c r="R3" s="164" t="s">
        <v>58</v>
      </c>
      <c r="S3" s="163" t="s">
        <v>77</v>
      </c>
      <c r="T3" s="162"/>
      <c r="U3" s="154"/>
      <c r="V3" s="4"/>
    </row>
    <row r="4" spans="1:22" s="159" customFormat="1" ht="13.5" customHeight="1" x14ac:dyDescent="0.55000000000000004">
      <c r="A4" s="161" t="s">
        <v>29</v>
      </c>
      <c r="B4" s="93">
        <v>13425</v>
      </c>
      <c r="C4" s="92">
        <f>IF(B4="-","-",B4/$T4*100000)</f>
        <v>255.56824671616221</v>
      </c>
      <c r="D4" s="93">
        <v>4419</v>
      </c>
      <c r="E4" s="92">
        <f>IF(D4="-","-",D4/$T4*100000)</f>
        <v>84.123358081096512</v>
      </c>
      <c r="F4" s="93">
        <v>11582</v>
      </c>
      <c r="G4" s="92">
        <f>IF(F4="-","-",F4/$T4*100000)</f>
        <v>220.48353321911287</v>
      </c>
      <c r="H4" s="93">
        <v>6126</v>
      </c>
      <c r="I4" s="92">
        <f>IF(H4="-","-",H4/$T4*100000)</f>
        <v>116.61907481439178</v>
      </c>
      <c r="J4" s="93">
        <v>1960</v>
      </c>
      <c r="K4" s="92">
        <f>IF(J4="-","-",J4/$T4*100000)</f>
        <v>37.312012183514177</v>
      </c>
      <c r="L4" s="93">
        <v>3133</v>
      </c>
      <c r="M4" s="92">
        <f>IF(L4="-","-",L4/$T4*100000)</f>
        <v>59.642109270892817</v>
      </c>
      <c r="N4" s="93">
        <v>1668</v>
      </c>
      <c r="O4" s="92">
        <f>IF(N4="-","-",N4/$T4*100000)</f>
        <v>31.753283837806968</v>
      </c>
      <c r="P4" s="93">
        <v>64456</v>
      </c>
      <c r="Q4" s="160">
        <f>IF(P4="-","-",P4/$T4*100000)</f>
        <v>1227.0321720921379</v>
      </c>
      <c r="R4" s="93">
        <v>16699</v>
      </c>
      <c r="S4" s="92">
        <f>IF(R4="-","-",R4/$T4*100000)</f>
        <v>317.89453645535883</v>
      </c>
      <c r="T4" s="88">
        <v>5253000</v>
      </c>
      <c r="U4" s="10"/>
      <c r="V4" s="4"/>
    </row>
    <row r="5" spans="1:22" s="159" customFormat="1" ht="13.5" customHeight="1" x14ac:dyDescent="0.55000000000000004">
      <c r="A5" s="161" t="s">
        <v>28</v>
      </c>
      <c r="B5" s="93">
        <f>SUM(B6+B7)</f>
        <v>884</v>
      </c>
      <c r="C5" s="92">
        <f>IF(B5="-","-",B5/$T5*100000)</f>
        <v>241.40473524672984</v>
      </c>
      <c r="D5" s="93">
        <f>SUM(D6+D7)</f>
        <v>233</v>
      </c>
      <c r="E5" s="92">
        <f>IF(D5="-","-",D5/$T5*100000)</f>
        <v>63.628171167972909</v>
      </c>
      <c r="F5" s="93">
        <f>SUM(F6+F7)</f>
        <v>167.10114252466775</v>
      </c>
      <c r="G5" s="92">
        <f>IF(F5="-","-",F5/$T5*100000)</f>
        <v>45.632360939585396</v>
      </c>
      <c r="H5" s="93">
        <f>SUM(H6+H7)</f>
        <v>505</v>
      </c>
      <c r="I5" s="92">
        <f>IF(H5="-","-",H5/$T5*100000)</f>
        <v>137.90655124388979</v>
      </c>
      <c r="J5" s="93">
        <f>SUM(J6+J7)</f>
        <v>103</v>
      </c>
      <c r="K5" s="92">
        <f>IF(J5="-","-",J5/$T5*100000)</f>
        <v>28.127474808159697</v>
      </c>
      <c r="L5" s="93">
        <f>SUM(L6+L7)</f>
        <v>177</v>
      </c>
      <c r="M5" s="92">
        <f>IF(L5="-","-",L5/$T5*100000)</f>
        <v>48.335563505284142</v>
      </c>
      <c r="N5" s="93">
        <f>SUM(N6+N7)</f>
        <v>90</v>
      </c>
      <c r="O5" s="92">
        <f>IF(N5="-","-",N5/$T5*100000)</f>
        <v>24.577405172178381</v>
      </c>
      <c r="P5" s="93">
        <f>SUM(P6+P7)</f>
        <v>4656</v>
      </c>
      <c r="Q5" s="160">
        <f>IF(P5="-","-",P5/$T5*100000)</f>
        <v>1271.4710942406946</v>
      </c>
      <c r="R5" s="93">
        <f>SUM(R6+R7)</f>
        <v>1706</v>
      </c>
      <c r="S5" s="92">
        <f>IF(R5="-","-",R5/$T5*100000)</f>
        <v>465.87836915262568</v>
      </c>
      <c r="T5" s="88">
        <f>SUM(T6,T7)</f>
        <v>366190</v>
      </c>
      <c r="U5" s="10"/>
      <c r="V5" s="4"/>
    </row>
    <row r="6" spans="1:22" ht="13.5" customHeight="1" x14ac:dyDescent="0.55000000000000004">
      <c r="A6" s="18" t="s">
        <v>27</v>
      </c>
      <c r="B6" s="29">
        <v>787</v>
      </c>
      <c r="C6" s="91">
        <f>IF(B6="-","-",B6/$T7*100000)</f>
        <v>710.6094808126411</v>
      </c>
      <c r="D6" s="29">
        <v>187</v>
      </c>
      <c r="E6" s="91">
        <f>IF(D6="-","-",D6/$T6*100000)</f>
        <v>73.207015346069525</v>
      </c>
      <c r="F6" s="91">
        <f>IF(E6="-","-",E6/$T7*100000)</f>
        <v>66.10114252466775</v>
      </c>
      <c r="G6" s="91">
        <f>IF(F6="-","-",F6/$T7*100000)</f>
        <v>59.685004536946046</v>
      </c>
      <c r="H6" s="29">
        <v>413</v>
      </c>
      <c r="I6" s="91">
        <f>IF(H6="-","-",H6/$T7*100000)</f>
        <v>372.91196388261852</v>
      </c>
      <c r="J6" s="29">
        <v>76</v>
      </c>
      <c r="K6" s="91">
        <f>IF(J6="-","-",J6/$T7*100000)</f>
        <v>68.623024830699777</v>
      </c>
      <c r="L6" s="29">
        <v>117</v>
      </c>
      <c r="M6" s="91">
        <f>IF(L6="-","-",L6/$T7*100000)</f>
        <v>105.64334085778782</v>
      </c>
      <c r="N6" s="29">
        <v>90</v>
      </c>
      <c r="O6" s="91">
        <f>IF(N6="-","-",N6/$T7*100000)</f>
        <v>81.264108352144461</v>
      </c>
      <c r="P6" s="29">
        <v>4157</v>
      </c>
      <c r="Q6" s="91">
        <f>IF(P6="-","-",P6/$T7*100000)</f>
        <v>3753.4988713318285</v>
      </c>
      <c r="R6" s="29">
        <v>1310</v>
      </c>
      <c r="S6" s="91">
        <f>IF(R6="-","-",R6/$T7*100000)</f>
        <v>1182.8442437923252</v>
      </c>
      <c r="T6" s="95">
        <v>255440</v>
      </c>
      <c r="U6" s="154"/>
      <c r="V6" s="4"/>
    </row>
    <row r="7" spans="1:22" ht="13.5" customHeight="1" x14ac:dyDescent="0.55000000000000004">
      <c r="A7" s="18" t="s">
        <v>26</v>
      </c>
      <c r="B7" s="29">
        <f>SUM(B8:B15)</f>
        <v>97</v>
      </c>
      <c r="C7" s="91">
        <f>IF(B7="-","-",B7/$T7*100000)</f>
        <v>87.584650112866825</v>
      </c>
      <c r="D7" s="29">
        <f>SUM(D8:D15)</f>
        <v>46</v>
      </c>
      <c r="E7" s="91">
        <f>IF(D7="-","-",D7/$T7*100000)</f>
        <v>41.534988713318285</v>
      </c>
      <c r="F7" s="29">
        <f>SUM(F8:F15)</f>
        <v>101</v>
      </c>
      <c r="G7" s="91">
        <f>IF(F7="-","-",F7/$T7*100000)</f>
        <v>91.196388261851013</v>
      </c>
      <c r="H7" s="29">
        <f>SUM(H8:H15)</f>
        <v>92</v>
      </c>
      <c r="I7" s="91">
        <f>IF(H7="-","-",H7/$T7*100000)</f>
        <v>83.069977426636569</v>
      </c>
      <c r="J7" s="29">
        <f>SUM(J8:J15)</f>
        <v>27</v>
      </c>
      <c r="K7" s="91">
        <f>IF(J7="-","-",J7/$T7*100000)</f>
        <v>24.379232505643341</v>
      </c>
      <c r="L7" s="29">
        <f>SUM(L8:L15)</f>
        <v>60</v>
      </c>
      <c r="M7" s="91">
        <f>IF(L7="-","-",L7/$T7*100000)</f>
        <v>54.176072234762984</v>
      </c>
      <c r="N7" s="29">
        <f>SUM(N8:N15)</f>
        <v>0</v>
      </c>
      <c r="O7" s="91">
        <f>IF(N7="-","-",N7/$T7*100000)</f>
        <v>0</v>
      </c>
      <c r="P7" s="29">
        <f>SUM(P8:P15)</f>
        <v>499</v>
      </c>
      <c r="Q7" s="91">
        <f>IF(P7="-","-",P7/$T7*100000)</f>
        <v>450.56433408577874</v>
      </c>
      <c r="R7" s="29">
        <f>SUM(R8:R15)</f>
        <v>396</v>
      </c>
      <c r="S7" s="91">
        <f>IF(R7="-","-",R7/$T7*100000)</f>
        <v>357.56207674943568</v>
      </c>
      <c r="T7" s="95">
        <v>110750</v>
      </c>
      <c r="U7" s="154"/>
      <c r="V7" s="4"/>
    </row>
    <row r="8" spans="1:22" ht="13.5" customHeight="1" x14ac:dyDescent="0.55000000000000004">
      <c r="A8" s="15" t="s">
        <v>25</v>
      </c>
      <c r="B8" s="27">
        <v>26</v>
      </c>
      <c r="C8" s="89">
        <f>IF(B8="-","-",B8/$T8*100000)</f>
        <v>57.560327651095861</v>
      </c>
      <c r="D8" s="27">
        <v>18</v>
      </c>
      <c r="E8" s="89">
        <f>IF(D8="-","-",D8/$T8*100000)</f>
        <v>39.849457604604829</v>
      </c>
      <c r="F8" s="27">
        <v>38</v>
      </c>
      <c r="G8" s="89">
        <f>IF(F8="-","-",F8/$T8*100000)</f>
        <v>84.126632720832418</v>
      </c>
      <c r="H8" s="27">
        <v>50</v>
      </c>
      <c r="I8" s="89">
        <f>IF(H8="-","-",H8/$T8*100000)</f>
        <v>110.69293779056896</v>
      </c>
      <c r="J8" s="27">
        <v>10</v>
      </c>
      <c r="K8" s="89">
        <f>IF(J8="-","-",J8/$T8*100000)</f>
        <v>22.138587558113791</v>
      </c>
      <c r="L8" s="27">
        <v>13</v>
      </c>
      <c r="M8" s="89">
        <f>IF(L8="-","-",L8/$T8*100000)</f>
        <v>28.78016382554793</v>
      </c>
      <c r="N8" s="27" t="s">
        <v>17</v>
      </c>
      <c r="O8" s="89" t="str">
        <f>IF(N8="-","-",N8/$T8*100000)</f>
        <v>-</v>
      </c>
      <c r="P8" s="27">
        <v>91</v>
      </c>
      <c r="Q8" s="89">
        <f>IF(P8="-","-",P8/$T8*100000)</f>
        <v>201.46114677883554</v>
      </c>
      <c r="R8" s="27">
        <v>94</v>
      </c>
      <c r="S8" s="89">
        <f>IF(R8="-","-",R8/$T8*100000)</f>
        <v>208.10272304626963</v>
      </c>
      <c r="T8" s="88">
        <v>45170</v>
      </c>
      <c r="U8" s="154"/>
      <c r="V8" s="4"/>
    </row>
    <row r="9" spans="1:22" ht="13.5" customHeight="1" x14ac:dyDescent="0.55000000000000004">
      <c r="A9" s="15" t="s">
        <v>24</v>
      </c>
      <c r="B9" s="27">
        <v>7</v>
      </c>
      <c r="C9" s="89">
        <f>IF(B9="-","-",B9/$T9*100000)</f>
        <v>105.74018126888218</v>
      </c>
      <c r="D9" s="27">
        <v>4</v>
      </c>
      <c r="E9" s="89">
        <f>IF(D9="-","-",D9/$T9*100000)</f>
        <v>60.422960725075527</v>
      </c>
      <c r="F9" s="27">
        <v>10</v>
      </c>
      <c r="G9" s="89">
        <f>IF(F9="-","-",F9/$T9*100000)</f>
        <v>151.05740181268882</v>
      </c>
      <c r="H9" s="27">
        <v>2</v>
      </c>
      <c r="I9" s="89">
        <f>IF(H9="-","-",H9/$T9*100000)</f>
        <v>30.211480362537763</v>
      </c>
      <c r="J9" s="27" t="s">
        <v>2</v>
      </c>
      <c r="K9" s="89" t="str">
        <f>IF(J9="-","-",J9/$T9*100000)</f>
        <v>-</v>
      </c>
      <c r="L9" s="27">
        <v>6</v>
      </c>
      <c r="M9" s="89">
        <f>IF(L9="-","-",L9/$T9*100000)</f>
        <v>90.634441087613297</v>
      </c>
      <c r="N9" s="27" t="s">
        <v>2</v>
      </c>
      <c r="O9" s="89" t="str">
        <f>IF(N9="-","-",N9/$T9*100000)</f>
        <v>-</v>
      </c>
      <c r="P9" s="27">
        <v>41</v>
      </c>
      <c r="Q9" s="89">
        <f>IF(P9="-","-",P9/$T9*100000)</f>
        <v>619.33534743202415</v>
      </c>
      <c r="R9" s="27">
        <v>22</v>
      </c>
      <c r="S9" s="89">
        <f>IF(R9="-","-",R9/$T9*100000)</f>
        <v>332.32628398791542</v>
      </c>
      <c r="T9" s="88">
        <v>6620</v>
      </c>
      <c r="U9" s="154"/>
      <c r="V9" s="4"/>
    </row>
    <row r="10" spans="1:22" ht="13.5" customHeight="1" x14ac:dyDescent="0.55000000000000004">
      <c r="A10" s="15" t="s">
        <v>23</v>
      </c>
      <c r="B10" s="27">
        <v>2</v>
      </c>
      <c r="C10" s="89">
        <f>IF(B10="-","-",B10/$T10*100000)</f>
        <v>50.505050505050505</v>
      </c>
      <c r="D10" s="27">
        <v>2</v>
      </c>
      <c r="E10" s="89">
        <f>IF(D10="-","-",D10/$T10*100000)</f>
        <v>50.505050505050505</v>
      </c>
      <c r="F10" s="27" t="s">
        <v>2</v>
      </c>
      <c r="G10" s="89" t="str">
        <f>IF(F10="-","-",F10/$T10*100000)</f>
        <v>-</v>
      </c>
      <c r="H10" s="27">
        <v>3</v>
      </c>
      <c r="I10" s="89">
        <f>IF(H10="-","-",H10/$T10*100000)</f>
        <v>75.757575757575751</v>
      </c>
      <c r="J10" s="27" t="s">
        <v>2</v>
      </c>
      <c r="K10" s="89" t="str">
        <f>IF(J10="-","-",J10/$T10*100000)</f>
        <v>-</v>
      </c>
      <c r="L10" s="27">
        <v>5</v>
      </c>
      <c r="M10" s="89">
        <f>IF(L10="-","-",L10/$T10*100000)</f>
        <v>126.26262626262627</v>
      </c>
      <c r="N10" s="27" t="s">
        <v>2</v>
      </c>
      <c r="O10" s="89" t="str">
        <f>IF(N10="-","-",N10/$T10*100000)</f>
        <v>-</v>
      </c>
      <c r="P10" s="27">
        <v>3</v>
      </c>
      <c r="Q10" s="89">
        <f>IF(P10="-","-",P10/$T10*100000)</f>
        <v>75.757575757575751</v>
      </c>
      <c r="R10" s="27">
        <v>11</v>
      </c>
      <c r="S10" s="89">
        <f>IF(R10="-","-",R10/$T10*100000)</f>
        <v>277.77777777777777</v>
      </c>
      <c r="T10" s="86">
        <v>3960</v>
      </c>
      <c r="U10" s="154"/>
      <c r="V10" s="4"/>
    </row>
    <row r="11" spans="1:22" ht="13.5" customHeight="1" x14ac:dyDescent="0.55000000000000004">
      <c r="A11" s="15" t="s">
        <v>22</v>
      </c>
      <c r="B11" s="27">
        <v>2</v>
      </c>
      <c r="C11" s="89">
        <f>IF(B11="-","-",B11/$T11*100000)</f>
        <v>46.189376443418013</v>
      </c>
      <c r="D11" s="27">
        <v>2</v>
      </c>
      <c r="E11" s="89">
        <f>IF(D11="-","-",D11/$T11*100000)</f>
        <v>46.189376443418013</v>
      </c>
      <c r="F11" s="27">
        <v>1</v>
      </c>
      <c r="G11" s="89">
        <f>IF(F11="-","-",F11/$T11*100000)</f>
        <v>23.094688221709006</v>
      </c>
      <c r="H11" s="27" t="s">
        <v>17</v>
      </c>
      <c r="I11" s="89" t="str">
        <f>IF(H11="-","-",H11/$T11*100000)</f>
        <v>-</v>
      </c>
      <c r="J11" s="27" t="s">
        <v>17</v>
      </c>
      <c r="K11" s="89" t="str">
        <f>IF(J11="-","-",J11/$T11*100000)</f>
        <v>-</v>
      </c>
      <c r="L11" s="27">
        <v>4</v>
      </c>
      <c r="M11" s="89">
        <f>IF(L11="-","-",L11/$T11*100000)</f>
        <v>92.378752886836025</v>
      </c>
      <c r="N11" s="27" t="s">
        <v>17</v>
      </c>
      <c r="O11" s="89" t="str">
        <f>IF(N11="-","-",N11/$T11*100000)</f>
        <v>-</v>
      </c>
      <c r="P11" s="27">
        <v>2</v>
      </c>
      <c r="Q11" s="89">
        <f>IF(P11="-","-",P11/$T11*100000)</f>
        <v>46.189376443418013</v>
      </c>
      <c r="R11" s="27">
        <v>5</v>
      </c>
      <c r="S11" s="89">
        <f>IF(R11="-","-",R11/$T11*100000)</f>
        <v>115.47344110854503</v>
      </c>
      <c r="T11" s="88">
        <v>4330</v>
      </c>
      <c r="U11" s="154"/>
      <c r="V11" s="4"/>
    </row>
    <row r="12" spans="1:22" ht="13.5" customHeight="1" x14ac:dyDescent="0.55000000000000004">
      <c r="A12" s="15" t="s">
        <v>21</v>
      </c>
      <c r="B12" s="27">
        <v>7</v>
      </c>
      <c r="C12" s="89">
        <f>IF(B12="-","-",B12/$T12*100000)</f>
        <v>168.67469879518072</v>
      </c>
      <c r="D12" s="27">
        <v>1</v>
      </c>
      <c r="E12" s="89">
        <f>IF(D12="-","-",D12/$T12*100000)</f>
        <v>24.096385542168672</v>
      </c>
      <c r="F12" s="27">
        <v>6</v>
      </c>
      <c r="G12" s="89">
        <f>IF(F12="-","-",F12/$T12*100000)</f>
        <v>144.57831325301206</v>
      </c>
      <c r="H12" s="27">
        <v>2</v>
      </c>
      <c r="I12" s="89">
        <f>IF(H12="-","-",H12/$T12*100000)</f>
        <v>48.192771084337345</v>
      </c>
      <c r="J12" s="27" t="s">
        <v>2</v>
      </c>
      <c r="K12" s="89" t="str">
        <f>IF(J12="-","-",J12/$T12*100000)</f>
        <v>-</v>
      </c>
      <c r="L12" s="27">
        <v>4</v>
      </c>
      <c r="M12" s="89">
        <f>IF(L12="-","-",L12/$T12*100000)</f>
        <v>96.385542168674689</v>
      </c>
      <c r="N12" s="27" t="s">
        <v>2</v>
      </c>
      <c r="O12" s="89" t="str">
        <f>IF(N12="-","-",N12/$T12*100000)</f>
        <v>-</v>
      </c>
      <c r="P12" s="27">
        <v>59</v>
      </c>
      <c r="Q12" s="89">
        <f>IF(P12="-","-",P12/$T12*100000)</f>
        <v>1421.6867469879519</v>
      </c>
      <c r="R12" s="27">
        <v>21</v>
      </c>
      <c r="S12" s="89">
        <f>IF(R12="-","-",R12/$T12*100000)</f>
        <v>506.02409638554212</v>
      </c>
      <c r="T12" s="88">
        <v>4150</v>
      </c>
      <c r="U12" s="154"/>
      <c r="V12" s="4"/>
    </row>
    <row r="13" spans="1:22" ht="13.5" customHeight="1" x14ac:dyDescent="0.55000000000000004">
      <c r="A13" s="15" t="s">
        <v>20</v>
      </c>
      <c r="B13" s="27">
        <v>33</v>
      </c>
      <c r="C13" s="89">
        <f>IF(B13="-","-",B13/$T13*100000)</f>
        <v>118.70503597122303</v>
      </c>
      <c r="D13" s="27">
        <v>12</v>
      </c>
      <c r="E13" s="89">
        <f>IF(D13="-","-",D13/$T13*100000)</f>
        <v>43.165467625899282</v>
      </c>
      <c r="F13" s="27">
        <v>27</v>
      </c>
      <c r="G13" s="89">
        <f>IF(F13="-","-",F13/$T13*100000)</f>
        <v>97.122302158273371</v>
      </c>
      <c r="H13" s="27">
        <v>23</v>
      </c>
      <c r="I13" s="89">
        <f>IF(H13="-","-",H13/$T13*100000)</f>
        <v>82.733812949640296</v>
      </c>
      <c r="J13" s="27">
        <v>16</v>
      </c>
      <c r="K13" s="89">
        <f>IF(J13="-","-",J13/$T13*100000)</f>
        <v>57.553956834532372</v>
      </c>
      <c r="L13" s="27">
        <v>10</v>
      </c>
      <c r="M13" s="89">
        <f>IF(L13="-","-",L13/$T13*100000)</f>
        <v>35.971223021582738</v>
      </c>
      <c r="N13" s="27" t="s">
        <v>2</v>
      </c>
      <c r="O13" s="89" t="str">
        <f>IF(N13="-","-",N13/$T13*100000)</f>
        <v>-</v>
      </c>
      <c r="P13" s="27">
        <v>213</v>
      </c>
      <c r="Q13" s="89">
        <f>IF(P13="-","-",P13/$T13*100000)</f>
        <v>766.18705035971232</v>
      </c>
      <c r="R13" s="27">
        <v>157</v>
      </c>
      <c r="S13" s="89">
        <f>IF(R13="-","-",R13/$T13*100000)</f>
        <v>564.74820143884892</v>
      </c>
      <c r="T13" s="86">
        <v>27800</v>
      </c>
      <c r="U13" s="154"/>
      <c r="V13" s="4"/>
    </row>
    <row r="14" spans="1:22" ht="13.5" customHeight="1" x14ac:dyDescent="0.55000000000000004">
      <c r="A14" s="15" t="s">
        <v>19</v>
      </c>
      <c r="B14" s="27">
        <v>2</v>
      </c>
      <c r="C14" s="89">
        <f>IF(B14="-","-",B14/$T14*100000)</f>
        <v>50.377833753148614</v>
      </c>
      <c r="D14" s="27">
        <v>1</v>
      </c>
      <c r="E14" s="89">
        <f>IF(D14="-","-",D14/$T14*100000)</f>
        <v>25.188916876574307</v>
      </c>
      <c r="F14" s="27">
        <v>3</v>
      </c>
      <c r="G14" s="89">
        <f>IF(F14="-","-",F14/$T14*100000)</f>
        <v>75.566750629722918</v>
      </c>
      <c r="H14" s="27">
        <v>1</v>
      </c>
      <c r="I14" s="89">
        <f>IF(H14="-","-",H14/$T14*100000)</f>
        <v>25.188916876574307</v>
      </c>
      <c r="J14" s="27" t="s">
        <v>17</v>
      </c>
      <c r="K14" s="89" t="str">
        <f>IF(J14="-","-",J14/$T14*100000)</f>
        <v>-</v>
      </c>
      <c r="L14" s="27">
        <v>4</v>
      </c>
      <c r="M14" s="89">
        <f>IF(L14="-","-",L14/$T14*100000)</f>
        <v>100.75566750629723</v>
      </c>
      <c r="N14" s="27" t="s">
        <v>17</v>
      </c>
      <c r="O14" s="89" t="str">
        <f>IF(N14="-","-",N14/$T14*100000)</f>
        <v>-</v>
      </c>
      <c r="P14" s="27">
        <v>1</v>
      </c>
      <c r="Q14" s="89">
        <f>IF(P14="-","-",P14/$T14*100000)</f>
        <v>25.188916876574307</v>
      </c>
      <c r="R14" s="27">
        <v>13</v>
      </c>
      <c r="S14" s="89">
        <f>IF(R14="-","-",R14/$T14*100000)</f>
        <v>327.45591939546597</v>
      </c>
      <c r="T14" s="88">
        <v>3970</v>
      </c>
      <c r="U14" s="154"/>
      <c r="V14" s="4"/>
    </row>
    <row r="15" spans="1:22" ht="13.5" customHeight="1" x14ac:dyDescent="0.55000000000000004">
      <c r="A15" s="15" t="s">
        <v>18</v>
      </c>
      <c r="B15" s="27">
        <v>18</v>
      </c>
      <c r="C15" s="89">
        <f>IF(B15="-","-",B15/$T15*100000)</f>
        <v>122.03389830508473</v>
      </c>
      <c r="D15" s="27">
        <v>6</v>
      </c>
      <c r="E15" s="89">
        <f>IF(D15="-","-",D15/$T15*100000)</f>
        <v>40.677966101694913</v>
      </c>
      <c r="F15" s="27">
        <v>16</v>
      </c>
      <c r="G15" s="89">
        <f>IF(F15="-","-",F15/$T15*100000)</f>
        <v>108.47457627118644</v>
      </c>
      <c r="H15" s="27">
        <v>11</v>
      </c>
      <c r="I15" s="89">
        <f>IF(H15="-","-",H15/$T15*100000)</f>
        <v>74.576271186440678</v>
      </c>
      <c r="J15" s="27">
        <v>1</v>
      </c>
      <c r="K15" s="89">
        <f>IF(J15="-","-",J15/$T15*100000)</f>
        <v>6.7796610169491522</v>
      </c>
      <c r="L15" s="27">
        <v>14</v>
      </c>
      <c r="M15" s="89">
        <f>IF(L15="-","-",L15/$T15*100000)</f>
        <v>94.915254237288138</v>
      </c>
      <c r="N15" s="27" t="s">
        <v>2</v>
      </c>
      <c r="O15" s="89" t="str">
        <f>IF(N15="-","-",N15/$T15*100000)</f>
        <v>-</v>
      </c>
      <c r="P15" s="27">
        <v>89</v>
      </c>
      <c r="Q15" s="89">
        <f>IF(P15="-","-",P15/$T15*100000)</f>
        <v>603.38983050847457</v>
      </c>
      <c r="R15" s="27">
        <v>73</v>
      </c>
      <c r="S15" s="89">
        <f>IF(R15="-","-",R15/$T15*100000)</f>
        <v>494.91525423728808</v>
      </c>
      <c r="T15" s="88">
        <v>14750</v>
      </c>
      <c r="U15" s="154"/>
      <c r="V15" s="4"/>
    </row>
    <row r="16" spans="1:22" ht="39.5" customHeight="1" x14ac:dyDescent="0.55000000000000004">
      <c r="A16" s="21" t="s">
        <v>54</v>
      </c>
      <c r="B16" s="93">
        <v>43</v>
      </c>
      <c r="C16" s="92">
        <v>123.66983031348863</v>
      </c>
      <c r="D16" s="93">
        <v>20</v>
      </c>
      <c r="E16" s="92">
        <v>57.520851308599362</v>
      </c>
      <c r="F16" s="93">
        <v>49</v>
      </c>
      <c r="G16" s="92">
        <v>140.92608570606845</v>
      </c>
      <c r="H16" s="93">
        <v>31</v>
      </c>
      <c r="I16" s="92">
        <v>89.157319528329012</v>
      </c>
      <c r="J16" s="93">
        <v>4</v>
      </c>
      <c r="K16" s="92">
        <v>11.504170261719873</v>
      </c>
      <c r="L16" s="93">
        <v>43</v>
      </c>
      <c r="M16" s="92">
        <v>123.66983031348863</v>
      </c>
      <c r="N16" s="93">
        <v>7</v>
      </c>
      <c r="O16" s="92">
        <v>20.132297958009779</v>
      </c>
      <c r="P16" s="93">
        <v>428</v>
      </c>
      <c r="Q16" s="92">
        <v>1230.9462180040264</v>
      </c>
      <c r="R16" s="93">
        <v>159</v>
      </c>
      <c r="S16" s="92">
        <v>457.29076790336501</v>
      </c>
      <c r="T16" s="157">
        <v>34770</v>
      </c>
      <c r="U16" s="154"/>
      <c r="V16" s="4"/>
    </row>
    <row r="17" spans="1:22" ht="13.5" customHeight="1" x14ac:dyDescent="0.55000000000000004">
      <c r="A17" s="18" t="s">
        <v>15</v>
      </c>
      <c r="B17" s="29">
        <v>43</v>
      </c>
      <c r="C17" s="91">
        <v>123.66983031348863</v>
      </c>
      <c r="D17" s="29">
        <v>20</v>
      </c>
      <c r="E17" s="91">
        <v>57.520851308599362</v>
      </c>
      <c r="F17" s="29">
        <v>49</v>
      </c>
      <c r="G17" s="91">
        <v>140.92608570606845</v>
      </c>
      <c r="H17" s="29">
        <v>31</v>
      </c>
      <c r="I17" s="91">
        <v>89.157319528329012</v>
      </c>
      <c r="J17" s="29">
        <v>4</v>
      </c>
      <c r="K17" s="91">
        <v>11.504170261719873</v>
      </c>
      <c r="L17" s="29">
        <v>43</v>
      </c>
      <c r="M17" s="91">
        <v>123.66983031348863</v>
      </c>
      <c r="N17" s="29">
        <v>7</v>
      </c>
      <c r="O17" s="91">
        <v>20.132297958009779</v>
      </c>
      <c r="P17" s="29">
        <v>428</v>
      </c>
      <c r="Q17" s="91">
        <v>1230.9462180040264</v>
      </c>
      <c r="R17" s="29">
        <v>159</v>
      </c>
      <c r="S17" s="91">
        <v>457.29076790336501</v>
      </c>
      <c r="T17" s="157">
        <v>34770</v>
      </c>
      <c r="U17" s="154"/>
      <c r="V17" s="4"/>
    </row>
    <row r="18" spans="1:22" ht="13.5" customHeight="1" x14ac:dyDescent="0.55000000000000004">
      <c r="A18" s="15" t="s">
        <v>14</v>
      </c>
      <c r="B18" s="27">
        <v>27</v>
      </c>
      <c r="C18" s="89">
        <v>166.25615763546799</v>
      </c>
      <c r="D18" s="27">
        <v>9</v>
      </c>
      <c r="E18" s="89">
        <v>55.418719211822662</v>
      </c>
      <c r="F18" s="27">
        <v>27</v>
      </c>
      <c r="G18" s="89">
        <v>166.25615763546799</v>
      </c>
      <c r="H18" s="27">
        <v>14</v>
      </c>
      <c r="I18" s="89">
        <v>86.206896551724142</v>
      </c>
      <c r="J18" s="27">
        <v>2</v>
      </c>
      <c r="K18" s="89">
        <v>12.315270935960591</v>
      </c>
      <c r="L18" s="27">
        <v>19</v>
      </c>
      <c r="M18" s="89">
        <v>116.99507389162562</v>
      </c>
      <c r="N18" s="27">
        <v>7</v>
      </c>
      <c r="O18" s="89">
        <v>43.103448275862071</v>
      </c>
      <c r="P18" s="27">
        <v>298</v>
      </c>
      <c r="Q18" s="89">
        <v>1834.9753694581282</v>
      </c>
      <c r="R18" s="27">
        <v>83</v>
      </c>
      <c r="S18" s="89">
        <v>511.08374384236453</v>
      </c>
      <c r="T18" s="157">
        <v>16240</v>
      </c>
      <c r="U18" s="154"/>
      <c r="V18" s="4"/>
    </row>
    <row r="19" spans="1:22" ht="13.5" customHeight="1" x14ac:dyDescent="0.55000000000000004">
      <c r="A19" s="15" t="s">
        <v>13</v>
      </c>
      <c r="B19" s="27">
        <v>3</v>
      </c>
      <c r="C19" s="89">
        <v>55.865921787709496</v>
      </c>
      <c r="D19" s="27">
        <v>3</v>
      </c>
      <c r="E19" s="89">
        <v>55.865921787709496</v>
      </c>
      <c r="F19" s="27">
        <v>5</v>
      </c>
      <c r="G19" s="89">
        <v>93.109869646182489</v>
      </c>
      <c r="H19" s="27">
        <v>3</v>
      </c>
      <c r="I19" s="89">
        <v>55.865921787709496</v>
      </c>
      <c r="J19" s="27">
        <v>0</v>
      </c>
      <c r="K19" s="89">
        <v>0</v>
      </c>
      <c r="L19" s="27">
        <v>7</v>
      </c>
      <c r="M19" s="89">
        <v>130.3538175046555</v>
      </c>
      <c r="N19" s="27">
        <v>0</v>
      </c>
      <c r="O19" s="89">
        <v>0</v>
      </c>
      <c r="P19" s="27">
        <v>21</v>
      </c>
      <c r="Q19" s="89">
        <v>391.06145251396651</v>
      </c>
      <c r="R19" s="27">
        <v>13</v>
      </c>
      <c r="S19" s="89">
        <v>242.08566108007449</v>
      </c>
      <c r="T19" s="157">
        <v>5370</v>
      </c>
      <c r="U19" s="154"/>
      <c r="V19" s="4"/>
    </row>
    <row r="20" spans="1:22" ht="13.5" customHeight="1" x14ac:dyDescent="0.55000000000000004">
      <c r="A20" s="15" t="s">
        <v>11</v>
      </c>
      <c r="B20" s="27">
        <v>4</v>
      </c>
      <c r="C20" s="89">
        <v>74.626865671641795</v>
      </c>
      <c r="D20" s="27">
        <v>2</v>
      </c>
      <c r="E20" s="89">
        <v>37.313432835820898</v>
      </c>
      <c r="F20" s="27">
        <v>8</v>
      </c>
      <c r="G20" s="89">
        <v>149.25373134328359</v>
      </c>
      <c r="H20" s="27">
        <v>5</v>
      </c>
      <c r="I20" s="89">
        <v>93.28358208955224</v>
      </c>
      <c r="J20" s="27">
        <v>1</v>
      </c>
      <c r="K20" s="89">
        <v>18.656716417910449</v>
      </c>
      <c r="L20" s="27">
        <v>7</v>
      </c>
      <c r="M20" s="89">
        <v>130.59701492537314</v>
      </c>
      <c r="N20" s="27">
        <v>0</v>
      </c>
      <c r="O20" s="89">
        <v>0</v>
      </c>
      <c r="P20" s="27">
        <v>30</v>
      </c>
      <c r="Q20" s="89">
        <v>559.70149253731336</v>
      </c>
      <c r="R20" s="27">
        <v>17</v>
      </c>
      <c r="S20" s="89">
        <v>317.16417910447757</v>
      </c>
      <c r="T20" s="157">
        <v>5360</v>
      </c>
      <c r="U20" s="154"/>
      <c r="V20" s="4"/>
    </row>
    <row r="21" spans="1:22" ht="13.5" customHeight="1" x14ac:dyDescent="0.55000000000000004">
      <c r="A21" s="15" t="s">
        <v>10</v>
      </c>
      <c r="B21" s="27">
        <v>9</v>
      </c>
      <c r="C21" s="89">
        <v>115.3846153846154</v>
      </c>
      <c r="D21" s="27">
        <v>6</v>
      </c>
      <c r="E21" s="89">
        <v>76.92307692307692</v>
      </c>
      <c r="F21" s="27">
        <v>9</v>
      </c>
      <c r="G21" s="89">
        <v>115.3846153846154</v>
      </c>
      <c r="H21" s="27">
        <v>9</v>
      </c>
      <c r="I21" s="89">
        <v>115.3846153846154</v>
      </c>
      <c r="J21" s="27">
        <v>1</v>
      </c>
      <c r="K21" s="89">
        <v>12.820512820512821</v>
      </c>
      <c r="L21" s="27">
        <v>10</v>
      </c>
      <c r="M21" s="89">
        <v>128.2051282051282</v>
      </c>
      <c r="N21" s="27">
        <v>0</v>
      </c>
      <c r="O21" s="89">
        <v>0</v>
      </c>
      <c r="P21" s="27">
        <v>79</v>
      </c>
      <c r="Q21" s="89">
        <v>1012.8205128205128</v>
      </c>
      <c r="R21" s="27">
        <v>46</v>
      </c>
      <c r="S21" s="89">
        <v>589.74358974358972</v>
      </c>
      <c r="T21" s="157">
        <v>7800</v>
      </c>
      <c r="U21" s="154"/>
      <c r="V21" s="4"/>
    </row>
    <row r="22" spans="1:22" ht="39.5" customHeight="1" x14ac:dyDescent="0.55000000000000004">
      <c r="A22" s="21" t="s">
        <v>53</v>
      </c>
      <c r="B22" s="93">
        <f>B23</f>
        <v>28</v>
      </c>
      <c r="C22" s="92">
        <f>C23</f>
        <v>561.76592539571823</v>
      </c>
      <c r="D22" s="93">
        <f>D23</f>
        <v>12</v>
      </c>
      <c r="E22" s="92">
        <f>E23</f>
        <v>253.48606032605863</v>
      </c>
      <c r="F22" s="93">
        <f>F23</f>
        <v>24</v>
      </c>
      <c r="G22" s="92">
        <f>G23</f>
        <v>421.85853621290835</v>
      </c>
      <c r="H22" s="93">
        <f>H23</f>
        <v>19</v>
      </c>
      <c r="I22" s="92">
        <f>I23</f>
        <v>407.03010777289796</v>
      </c>
      <c r="J22" s="93">
        <f>J23</f>
        <v>5</v>
      </c>
      <c r="K22" s="92">
        <f>K23</f>
        <v>64.516129032258064</v>
      </c>
      <c r="L22" s="93">
        <f>L23</f>
        <v>36</v>
      </c>
      <c r="M22" s="92">
        <f>M23</f>
        <v>818.72792155065395</v>
      </c>
      <c r="N22" s="93">
        <f>N23</f>
        <v>4</v>
      </c>
      <c r="O22" s="92">
        <f>O23</f>
        <v>66.032081790939543</v>
      </c>
      <c r="P22" s="93">
        <f>P23</f>
        <v>193</v>
      </c>
      <c r="Q22" s="92">
        <f>Q23</f>
        <v>3842.9807619589674</v>
      </c>
      <c r="R22" s="93">
        <f>R23</f>
        <v>67</v>
      </c>
      <c r="S22" s="92">
        <f>S23</f>
        <v>1099.2487427799999</v>
      </c>
      <c r="T22" s="157"/>
      <c r="U22" s="154"/>
      <c r="V22" s="4"/>
    </row>
    <row r="23" spans="1:22" ht="13.5" customHeight="1" x14ac:dyDescent="0.55000000000000004">
      <c r="A23" s="18" t="s">
        <v>8</v>
      </c>
      <c r="B23" s="29">
        <f>SUM(B24:B28)</f>
        <v>28</v>
      </c>
      <c r="C23" s="91">
        <f>SUM(C24:C28)</f>
        <v>561.76592539571823</v>
      </c>
      <c r="D23" s="29">
        <f>SUM(D24:D28)</f>
        <v>12</v>
      </c>
      <c r="E23" s="91">
        <f>SUM(E24:E28)</f>
        <v>253.48606032605863</v>
      </c>
      <c r="F23" s="29">
        <f>SUM(F24:F28)</f>
        <v>24</v>
      </c>
      <c r="G23" s="91">
        <f>SUM(G24:G28)</f>
        <v>421.85853621290835</v>
      </c>
      <c r="H23" s="29">
        <f>SUM(H24:H28)</f>
        <v>19</v>
      </c>
      <c r="I23" s="91">
        <f>SUM(I24:I28)</f>
        <v>407.03010777289796</v>
      </c>
      <c r="J23" s="29">
        <f>SUM(J24:J28)</f>
        <v>5</v>
      </c>
      <c r="K23" s="91">
        <f>SUM(K24:K28)</f>
        <v>64.516129032258064</v>
      </c>
      <c r="L23" s="29">
        <f>SUM(L24:L28)</f>
        <v>36</v>
      </c>
      <c r="M23" s="91">
        <f>SUM(M24:M28)</f>
        <v>818.72792155065395</v>
      </c>
      <c r="N23" s="29">
        <f>SUM(N24:N28)</f>
        <v>4</v>
      </c>
      <c r="O23" s="91">
        <f>SUM(O24:O28)</f>
        <v>66.032081790939543</v>
      </c>
      <c r="P23" s="29">
        <f>SUM(P24:P28)</f>
        <v>193</v>
      </c>
      <c r="Q23" s="91">
        <f>SUM(Q24:Q28)</f>
        <v>3842.9807619589674</v>
      </c>
      <c r="R23" s="29">
        <f>SUM(R24:R28)</f>
        <v>67</v>
      </c>
      <c r="S23" s="91">
        <f>SUM(S24:S28)</f>
        <v>1099.2487427799999</v>
      </c>
      <c r="T23" s="157">
        <v>22090</v>
      </c>
      <c r="U23" s="154"/>
      <c r="V23" s="4"/>
    </row>
    <row r="24" spans="1:22" ht="13.5" customHeight="1" x14ac:dyDescent="0.55000000000000004">
      <c r="A24" s="15" t="s">
        <v>7</v>
      </c>
      <c r="B24" s="27">
        <v>16</v>
      </c>
      <c r="C24" s="89">
        <f>IF(B24="-","-",B24/$T24*100000)</f>
        <v>206.45161290322582</v>
      </c>
      <c r="D24" s="27">
        <v>5</v>
      </c>
      <c r="E24" s="89">
        <f>IF(D24="-","-",D24/$T24*100000)</f>
        <v>64.516129032258064</v>
      </c>
      <c r="F24" s="27">
        <v>17</v>
      </c>
      <c r="G24" s="89">
        <f>IF(F24="-","-",F24/$T24*100000)</f>
        <v>219.35483870967744</v>
      </c>
      <c r="H24" s="27">
        <v>11</v>
      </c>
      <c r="I24" s="89">
        <f>IF(H24="-","-",H24/$T24*100000)</f>
        <v>141.93548387096774</v>
      </c>
      <c r="J24" s="27">
        <v>5</v>
      </c>
      <c r="K24" s="89">
        <f>IF(J24="-","-",J24/$T24*100000)</f>
        <v>64.516129032258064</v>
      </c>
      <c r="L24" s="27">
        <v>14</v>
      </c>
      <c r="M24" s="89">
        <f>IF(L24="-","-",L24/$T24*100000)</f>
        <v>180.64516129032256</v>
      </c>
      <c r="N24" s="27">
        <v>3</v>
      </c>
      <c r="O24" s="89">
        <f>IF(N24="-","-",N24/$T24*100000)</f>
        <v>38.70967741935484</v>
      </c>
      <c r="P24" s="27">
        <v>120</v>
      </c>
      <c r="Q24" s="89">
        <f>IF(P24="-","-",P24/$T24*100000)</f>
        <v>1548.3870967741937</v>
      </c>
      <c r="R24" s="27">
        <v>49</v>
      </c>
      <c r="S24" s="89">
        <f>IF(R24="-","-",R24/$T24*100000)</f>
        <v>632.25806451612902</v>
      </c>
      <c r="T24" s="157">
        <v>7750</v>
      </c>
      <c r="U24" s="154"/>
      <c r="V24" s="4"/>
    </row>
    <row r="25" spans="1:22" ht="13.5" customHeight="1" x14ac:dyDescent="0.55000000000000004">
      <c r="A25" s="15" t="s">
        <v>6</v>
      </c>
      <c r="B25" s="27">
        <v>2</v>
      </c>
      <c r="C25" s="89">
        <f>IF(B25="-","-",B25/$T25*100000)</f>
        <v>44.843049327354258</v>
      </c>
      <c r="D25" s="27">
        <v>3</v>
      </c>
      <c r="E25" s="89">
        <f>IF(D25="-","-",D25/$T25*100000)</f>
        <v>67.264573991031398</v>
      </c>
      <c r="F25" s="27" t="s">
        <v>2</v>
      </c>
      <c r="G25" s="89" t="str">
        <f>IF(F25="-","-",F25/$T25*100000)</f>
        <v>-</v>
      </c>
      <c r="H25" s="27">
        <v>1</v>
      </c>
      <c r="I25" s="89">
        <f>IF(H25="-","-",H25/$T25*100000)</f>
        <v>22.421524663677129</v>
      </c>
      <c r="J25" s="27" t="s">
        <v>2</v>
      </c>
      <c r="K25" s="89" t="str">
        <f>IF(J25="-","-",J25/$T25*100000)</f>
        <v>-</v>
      </c>
      <c r="L25" s="27">
        <v>5</v>
      </c>
      <c r="M25" s="89">
        <f>IF(L25="-","-",L25/$T25*100000)</f>
        <v>112.10762331838565</v>
      </c>
      <c r="N25" s="27" t="s">
        <v>2</v>
      </c>
      <c r="O25" s="89" t="str">
        <f>IF(N25="-","-",N25/$T25*100000)</f>
        <v>-</v>
      </c>
      <c r="P25" s="27">
        <v>5</v>
      </c>
      <c r="Q25" s="89">
        <f>IF(P25="-","-",P25/$T25*100000)</f>
        <v>112.10762331838565</v>
      </c>
      <c r="R25" s="27">
        <v>7</v>
      </c>
      <c r="S25" s="89">
        <f>IF(R25="-","-",R25/$T25*100000)</f>
        <v>156.9506726457399</v>
      </c>
      <c r="T25" s="157">
        <v>4460</v>
      </c>
      <c r="U25" s="154"/>
      <c r="V25" s="4"/>
    </row>
    <row r="26" spans="1:22" ht="13.5" customHeight="1" x14ac:dyDescent="0.55000000000000004">
      <c r="A26" s="15" t="s">
        <v>5</v>
      </c>
      <c r="B26" s="27">
        <v>3</v>
      </c>
      <c r="C26" s="89">
        <f>IF(B26="-","-",B26/$T26*100000)</f>
        <v>80.213903743315512</v>
      </c>
      <c r="D26" s="27">
        <v>1</v>
      </c>
      <c r="E26" s="89">
        <f>IF(D26="-","-",D26/$T26*100000)</f>
        <v>26.737967914438503</v>
      </c>
      <c r="F26" s="27">
        <v>3</v>
      </c>
      <c r="G26" s="89">
        <f>IF(F26="-","-",F26/$T26*100000)</f>
        <v>80.213903743315512</v>
      </c>
      <c r="H26" s="27">
        <v>1</v>
      </c>
      <c r="I26" s="89">
        <f>IF(H26="-","-",H26/$T26*100000)</f>
        <v>26.737967914438503</v>
      </c>
      <c r="J26" s="27" t="s">
        <v>2</v>
      </c>
      <c r="K26" s="89" t="str">
        <f>IF(J26="-","-",J26/$T26*100000)</f>
        <v>-</v>
      </c>
      <c r="L26" s="27">
        <v>6</v>
      </c>
      <c r="M26" s="89">
        <f>IF(L26="-","-",L26/$T26*100000)</f>
        <v>160.42780748663102</v>
      </c>
      <c r="N26" s="27" t="s">
        <v>2</v>
      </c>
      <c r="O26" s="89" t="str">
        <f>IF(N26="-","-",N26/$T26*100000)</f>
        <v>-</v>
      </c>
      <c r="P26" s="27">
        <v>23</v>
      </c>
      <c r="Q26" s="89">
        <f>IF(P26="-","-",P26/$T26*100000)</f>
        <v>614.97326203208547</v>
      </c>
      <c r="R26" s="27">
        <v>6</v>
      </c>
      <c r="S26" s="89">
        <f>IF(R26="-","-",R26/$T26*100000)</f>
        <v>160.42780748663102</v>
      </c>
      <c r="T26" s="157">
        <v>3740</v>
      </c>
      <c r="U26" s="154"/>
      <c r="V26" s="4"/>
    </row>
    <row r="27" spans="1:22" ht="13.5" customHeight="1" x14ac:dyDescent="0.55000000000000004">
      <c r="A27" s="15" t="s">
        <v>4</v>
      </c>
      <c r="B27" s="27">
        <v>4</v>
      </c>
      <c r="C27" s="89">
        <f>IF(B27="-","-",B27/$T27*100000)</f>
        <v>109.2896174863388</v>
      </c>
      <c r="D27" s="27">
        <v>2</v>
      </c>
      <c r="E27" s="89">
        <f>IF(D27="-","-",D27/$T27*100000)</f>
        <v>54.644808743169399</v>
      </c>
      <c r="F27" s="27">
        <v>3</v>
      </c>
      <c r="G27" s="89">
        <f>IF(F27="-","-",F27/$T27*100000)</f>
        <v>81.967213114754102</v>
      </c>
      <c r="H27" s="27">
        <v>2</v>
      </c>
      <c r="I27" s="89">
        <f>IF(H27="-","-",H27/$T27*100000)</f>
        <v>54.644808743169399</v>
      </c>
      <c r="J27" s="27" t="s">
        <v>2</v>
      </c>
      <c r="K27" s="89" t="str">
        <f>IF(J27="-","-",J27/$T27*100000)</f>
        <v>-</v>
      </c>
      <c r="L27" s="27">
        <v>6</v>
      </c>
      <c r="M27" s="89">
        <f>IF(L27="-","-",L27/$T27*100000)</f>
        <v>163.9344262295082</v>
      </c>
      <c r="N27" s="27">
        <v>1</v>
      </c>
      <c r="O27" s="89">
        <f>IF(N27="-","-",N27/$T27*100000)</f>
        <v>27.3224043715847</v>
      </c>
      <c r="P27" s="27">
        <v>19</v>
      </c>
      <c r="Q27" s="89">
        <f>IF(P27="-","-",P27/$T27*100000)</f>
        <v>519.12568306010928</v>
      </c>
      <c r="R27" s="27">
        <v>4</v>
      </c>
      <c r="S27" s="89">
        <f>IF(R27="-","-",R27/$T27*100000)</f>
        <v>109.2896174863388</v>
      </c>
      <c r="T27" s="157">
        <v>3660</v>
      </c>
      <c r="U27" s="154"/>
      <c r="V27" s="4"/>
    </row>
    <row r="28" spans="1:22" ht="13.5" customHeight="1" x14ac:dyDescent="0.55000000000000004">
      <c r="A28" s="15" t="s">
        <v>3</v>
      </c>
      <c r="B28" s="27">
        <v>3</v>
      </c>
      <c r="C28" s="89">
        <f>IF(B28="-","-",B28/$T28*100000)</f>
        <v>120.96774193548387</v>
      </c>
      <c r="D28" s="27">
        <v>1</v>
      </c>
      <c r="E28" s="89">
        <f>IF(D28="-","-",D28/$T28*100000)</f>
        <v>40.322580645161288</v>
      </c>
      <c r="F28" s="27">
        <v>1</v>
      </c>
      <c r="G28" s="89">
        <f>IF(F28="-","-",F28/$T28*100000)</f>
        <v>40.322580645161288</v>
      </c>
      <c r="H28" s="27">
        <v>4</v>
      </c>
      <c r="I28" s="89">
        <f>IF(H28="-","-",H28/$T28*100000)</f>
        <v>161.29032258064515</v>
      </c>
      <c r="J28" s="27" t="s">
        <v>2</v>
      </c>
      <c r="K28" s="89" t="str">
        <f>IF(J28="-","-",J28/$T28*100000)</f>
        <v>-</v>
      </c>
      <c r="L28" s="27">
        <v>5</v>
      </c>
      <c r="M28" s="89">
        <f>IF(L28="-","-",L28/$T28*100000)</f>
        <v>201.61290322580643</v>
      </c>
      <c r="N28" s="27" t="s">
        <v>2</v>
      </c>
      <c r="O28" s="89" t="str">
        <f>IF(N28="-","-",N28/$T28*100000)</f>
        <v>-</v>
      </c>
      <c r="P28" s="27">
        <v>26</v>
      </c>
      <c r="Q28" s="89">
        <f>IF(P28="-","-",P28/$T28*100000)</f>
        <v>1048.3870967741937</v>
      </c>
      <c r="R28" s="27">
        <v>1</v>
      </c>
      <c r="S28" s="89">
        <f>IF(R28="-","-",R28/$T28*100000)</f>
        <v>40.322580645161288</v>
      </c>
      <c r="T28" s="157">
        <v>2480</v>
      </c>
      <c r="U28" s="154"/>
      <c r="V28" s="4"/>
    </row>
    <row r="29" spans="1:22" ht="13.5" customHeight="1" x14ac:dyDescent="0.55000000000000004">
      <c r="A29" s="158"/>
      <c r="B29" s="10"/>
      <c r="C29" s="85"/>
      <c r="D29" s="10"/>
      <c r="E29" s="85"/>
      <c r="F29" s="10"/>
      <c r="G29" s="85"/>
      <c r="H29" s="10"/>
      <c r="I29" s="85"/>
      <c r="J29" s="10"/>
      <c r="K29" s="85"/>
      <c r="L29" s="10"/>
      <c r="M29" s="85"/>
      <c r="N29" s="10"/>
      <c r="O29" s="85"/>
      <c r="P29" s="10"/>
      <c r="Q29" s="85"/>
      <c r="R29" s="10"/>
      <c r="S29" s="85"/>
      <c r="T29" s="157"/>
      <c r="U29" s="154"/>
      <c r="V29" s="4"/>
    </row>
    <row r="30" spans="1:22" ht="13.5" customHeight="1" x14ac:dyDescent="0.55000000000000004">
      <c r="A30" s="156" t="s">
        <v>76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4"/>
      <c r="Q30" s="80"/>
      <c r="R30" s="4"/>
      <c r="S30" s="80"/>
      <c r="U30" s="154"/>
      <c r="V30" s="4"/>
    </row>
    <row r="31" spans="1:22" x14ac:dyDescent="0.55000000000000004">
      <c r="A31" s="5"/>
      <c r="B31" s="4"/>
      <c r="C31" s="80"/>
      <c r="D31" s="4"/>
      <c r="E31" s="80"/>
      <c r="F31" s="80"/>
      <c r="G31" s="80"/>
      <c r="H31" s="80"/>
      <c r="I31" s="80"/>
      <c r="J31" s="4"/>
      <c r="K31" s="80"/>
      <c r="L31" s="4"/>
      <c r="M31" s="80"/>
      <c r="N31" s="4"/>
      <c r="O31" s="80"/>
      <c r="P31" s="4"/>
      <c r="Q31" s="80"/>
      <c r="R31" s="4"/>
      <c r="S31" s="80"/>
      <c r="U31" s="154"/>
      <c r="V31" s="4"/>
    </row>
    <row r="32" spans="1:22" x14ac:dyDescent="0.55000000000000004">
      <c r="A32" s="5"/>
      <c r="B32" s="4"/>
      <c r="C32" s="80"/>
      <c r="D32" s="4"/>
      <c r="E32" s="80"/>
      <c r="F32" s="80"/>
      <c r="G32" s="80"/>
      <c r="H32" s="80"/>
      <c r="I32" s="80"/>
      <c r="J32" s="4"/>
      <c r="K32" s="80"/>
      <c r="L32" s="4"/>
      <c r="M32" s="80"/>
      <c r="N32" s="4"/>
      <c r="O32" s="80"/>
      <c r="P32" s="4"/>
      <c r="Q32" s="80"/>
      <c r="R32" s="4"/>
      <c r="S32" s="80"/>
      <c r="V32" s="4"/>
    </row>
    <row r="33" spans="1:22" x14ac:dyDescent="0.55000000000000004">
      <c r="A33" s="5"/>
      <c r="B33" s="4"/>
      <c r="C33" s="80"/>
      <c r="D33" s="4"/>
      <c r="E33" s="80"/>
      <c r="F33" s="80"/>
      <c r="G33" s="80"/>
      <c r="H33" s="80"/>
      <c r="I33" s="80"/>
      <c r="J33" s="4"/>
      <c r="K33" s="80"/>
      <c r="L33" s="4"/>
      <c r="M33" s="80"/>
      <c r="N33" s="4"/>
      <c r="O33" s="80"/>
      <c r="P33" s="4"/>
      <c r="Q33" s="80"/>
      <c r="R33" s="4"/>
      <c r="S33" s="80"/>
      <c r="V33" s="4"/>
    </row>
    <row r="34" spans="1:22" x14ac:dyDescent="0.55000000000000004">
      <c r="A34" s="5"/>
      <c r="B34" s="4"/>
      <c r="C34" s="80"/>
      <c r="D34" s="4"/>
      <c r="E34" s="80"/>
      <c r="F34" s="80"/>
      <c r="G34" s="80"/>
      <c r="H34" s="80"/>
      <c r="I34" s="80"/>
      <c r="J34" s="4"/>
      <c r="K34" s="80"/>
      <c r="L34" s="4"/>
      <c r="M34" s="80"/>
      <c r="N34" s="4"/>
      <c r="O34" s="80"/>
      <c r="P34" s="4"/>
      <c r="Q34" s="80"/>
      <c r="R34" s="4"/>
      <c r="S34" s="80"/>
      <c r="V34" s="4"/>
    </row>
    <row r="35" spans="1:22" x14ac:dyDescent="0.55000000000000004">
      <c r="A35" s="5"/>
      <c r="B35" s="4"/>
      <c r="C35" s="80"/>
      <c r="D35" s="4"/>
      <c r="E35" s="80"/>
      <c r="F35" s="80"/>
      <c r="G35" s="80"/>
      <c r="H35" s="80"/>
      <c r="I35" s="80"/>
      <c r="J35" s="4"/>
      <c r="K35" s="80"/>
      <c r="L35" s="4"/>
      <c r="M35" s="80"/>
      <c r="N35" s="4"/>
      <c r="O35" s="80"/>
      <c r="P35" s="4"/>
      <c r="Q35" s="80"/>
      <c r="R35" s="4"/>
      <c r="S35" s="80"/>
      <c r="V35" s="4"/>
    </row>
    <row r="36" spans="1:22" x14ac:dyDescent="0.55000000000000004">
      <c r="A36" s="5"/>
      <c r="B36" s="4"/>
      <c r="C36" s="80"/>
      <c r="D36" s="4"/>
      <c r="E36" s="80"/>
      <c r="F36" s="80"/>
      <c r="G36" s="80"/>
      <c r="H36" s="80"/>
      <c r="I36" s="80"/>
      <c r="J36" s="4"/>
      <c r="K36" s="80"/>
      <c r="L36" s="4"/>
      <c r="M36" s="80"/>
      <c r="N36" s="4"/>
      <c r="O36" s="80"/>
      <c r="P36" s="4"/>
      <c r="Q36" s="80"/>
      <c r="R36" s="4"/>
      <c r="S36" s="80"/>
      <c r="V36" s="4"/>
    </row>
    <row r="37" spans="1:22" x14ac:dyDescent="0.55000000000000004">
      <c r="A37" s="5"/>
      <c r="B37" s="4"/>
      <c r="C37" s="80"/>
      <c r="D37" s="4"/>
      <c r="E37" s="80"/>
      <c r="F37" s="80"/>
      <c r="G37" s="80"/>
      <c r="H37" s="80"/>
      <c r="I37" s="80"/>
      <c r="J37" s="4"/>
      <c r="K37" s="80"/>
      <c r="L37" s="4"/>
      <c r="M37" s="80"/>
      <c r="N37" s="4"/>
      <c r="O37" s="80"/>
      <c r="P37" s="4"/>
      <c r="Q37" s="80"/>
      <c r="R37" s="4"/>
      <c r="S37" s="80"/>
      <c r="V37" s="4"/>
    </row>
    <row r="38" spans="1:22" x14ac:dyDescent="0.55000000000000004">
      <c r="A38" s="5"/>
      <c r="B38" s="4"/>
      <c r="C38" s="80"/>
      <c r="D38" s="4"/>
      <c r="E38" s="80"/>
      <c r="F38" s="80"/>
      <c r="G38" s="80"/>
      <c r="H38" s="80"/>
      <c r="I38" s="80"/>
      <c r="J38" s="4"/>
      <c r="K38" s="80"/>
      <c r="L38" s="4"/>
      <c r="M38" s="80"/>
      <c r="N38" s="4"/>
      <c r="O38" s="80"/>
      <c r="P38" s="4"/>
      <c r="Q38" s="80"/>
      <c r="R38" s="4"/>
      <c r="S38" s="80"/>
      <c r="V38" s="4"/>
    </row>
    <row r="39" spans="1:22" x14ac:dyDescent="0.55000000000000004">
      <c r="A39" s="5"/>
      <c r="B39" s="4"/>
      <c r="C39" s="80"/>
      <c r="D39" s="4"/>
      <c r="E39" s="80"/>
      <c r="F39" s="80"/>
      <c r="G39" s="80"/>
      <c r="H39" s="80"/>
      <c r="I39" s="80"/>
      <c r="J39" s="4"/>
      <c r="K39" s="80"/>
      <c r="L39" s="4"/>
      <c r="M39" s="80"/>
      <c r="N39" s="4"/>
      <c r="O39" s="80"/>
      <c r="P39" s="4"/>
      <c r="Q39" s="80"/>
      <c r="R39" s="4"/>
      <c r="S39" s="80"/>
      <c r="V39" s="4"/>
    </row>
    <row r="40" spans="1:22" x14ac:dyDescent="0.55000000000000004">
      <c r="A40" s="5"/>
      <c r="B40" s="4"/>
      <c r="C40" s="80"/>
      <c r="D40" s="4"/>
      <c r="E40" s="80"/>
      <c r="F40" s="80"/>
      <c r="G40" s="80"/>
      <c r="H40" s="80"/>
      <c r="I40" s="80"/>
      <c r="J40" s="4"/>
      <c r="K40" s="80"/>
      <c r="L40" s="4"/>
      <c r="M40" s="80"/>
      <c r="N40" s="4"/>
      <c r="O40" s="80"/>
      <c r="P40" s="4"/>
      <c r="Q40" s="80"/>
      <c r="R40" s="4"/>
      <c r="S40" s="80"/>
      <c r="V40" s="4"/>
    </row>
    <row r="41" spans="1:22" x14ac:dyDescent="0.55000000000000004">
      <c r="A41" s="5"/>
      <c r="B41" s="4"/>
      <c r="C41" s="80"/>
      <c r="D41" s="4"/>
      <c r="E41" s="80"/>
      <c r="F41" s="80"/>
      <c r="G41" s="80"/>
      <c r="H41" s="80"/>
      <c r="I41" s="80"/>
      <c r="J41" s="4"/>
      <c r="K41" s="80"/>
      <c r="L41" s="4"/>
      <c r="M41" s="80"/>
      <c r="N41" s="4"/>
      <c r="O41" s="80"/>
      <c r="P41" s="4"/>
      <c r="Q41" s="80"/>
      <c r="R41" s="4"/>
      <c r="S41" s="80"/>
      <c r="V41" s="4"/>
    </row>
    <row r="42" spans="1:22" x14ac:dyDescent="0.55000000000000004">
      <c r="A42" s="5"/>
      <c r="B42" s="4"/>
      <c r="C42" s="80"/>
      <c r="D42" s="4"/>
      <c r="E42" s="80"/>
      <c r="F42" s="80"/>
      <c r="G42" s="80"/>
      <c r="H42" s="80"/>
      <c r="I42" s="80"/>
      <c r="J42" s="4"/>
      <c r="K42" s="80"/>
      <c r="L42" s="4"/>
      <c r="M42" s="80"/>
      <c r="N42" s="4"/>
      <c r="O42" s="80"/>
      <c r="P42" s="4"/>
      <c r="Q42" s="80"/>
      <c r="R42" s="4"/>
      <c r="S42" s="80"/>
      <c r="V42" s="4"/>
    </row>
    <row r="43" spans="1:22" x14ac:dyDescent="0.55000000000000004">
      <c r="A43" s="5"/>
      <c r="B43" s="4"/>
      <c r="C43" s="80"/>
      <c r="D43" s="4"/>
      <c r="E43" s="80"/>
      <c r="F43" s="80"/>
      <c r="G43" s="80"/>
      <c r="H43" s="80"/>
      <c r="I43" s="80"/>
      <c r="J43" s="4"/>
      <c r="K43" s="80"/>
      <c r="L43" s="4"/>
      <c r="M43" s="80"/>
      <c r="N43" s="4"/>
      <c r="O43" s="80"/>
      <c r="P43" s="4"/>
      <c r="Q43" s="80"/>
      <c r="R43" s="4"/>
      <c r="S43" s="80"/>
      <c r="V43" s="4"/>
    </row>
    <row r="44" spans="1:22" x14ac:dyDescent="0.55000000000000004">
      <c r="A44" s="5"/>
      <c r="B44" s="4"/>
      <c r="C44" s="80"/>
      <c r="D44" s="4"/>
      <c r="E44" s="80"/>
      <c r="F44" s="80"/>
      <c r="G44" s="80"/>
      <c r="H44" s="80"/>
      <c r="I44" s="80"/>
      <c r="J44" s="4"/>
      <c r="K44" s="80"/>
      <c r="L44" s="4"/>
      <c r="M44" s="80"/>
      <c r="N44" s="4"/>
      <c r="O44" s="80"/>
      <c r="P44" s="4"/>
      <c r="Q44" s="80"/>
      <c r="R44" s="4"/>
      <c r="S44" s="80"/>
      <c r="V44" s="4"/>
    </row>
  </sheetData>
  <mergeCells count="12">
    <mergeCell ref="T2:T3"/>
    <mergeCell ref="A30:O30"/>
    <mergeCell ref="B2:C2"/>
    <mergeCell ref="D2:E2"/>
    <mergeCell ref="F2:G2"/>
    <mergeCell ref="H2:I2"/>
    <mergeCell ref="Q1:S1"/>
    <mergeCell ref="J2:K2"/>
    <mergeCell ref="L2:M2"/>
    <mergeCell ref="N2:O2"/>
    <mergeCell ref="P2:Q2"/>
    <mergeCell ref="R2:S2"/>
  </mergeCells>
  <phoneticPr fontId="3"/>
  <pageMargins left="0.78740157480314965" right="0.35433070866141736" top="0.78740157480314965" bottom="0.78740157480314965" header="0.51181102362204722" footer="0.51181102362204722"/>
  <pageSetup paperSize="9" scale="90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G33"/>
  <sheetViews>
    <sheetView showGridLines="0" view="pageBreakPreview" zoomScaleNormal="100" zoomScaleSheetLayoutView="100" workbookViewId="0">
      <pane xSplit="1" ySplit="3" topLeftCell="C4" activePane="bottomRight" state="frozen"/>
      <selection activeCell="D27" sqref="D27"/>
      <selection pane="topRight" activeCell="D27" sqref="D27"/>
      <selection pane="bottomLeft" activeCell="D27" sqref="D27"/>
      <selection pane="bottomRight" activeCell="D27" sqref="D27"/>
    </sheetView>
  </sheetViews>
  <sheetFormatPr defaultColWidth="9" defaultRowHeight="18" x14ac:dyDescent="0.55000000000000004"/>
  <cols>
    <col min="1" max="1" width="12.6328125" style="153" customWidth="1"/>
    <col min="2" max="2" width="14.453125" style="180" customWidth="1"/>
    <col min="3" max="3" width="7.36328125" style="177" bestFit="1" customWidth="1"/>
    <col min="4" max="4" width="10.26953125" style="177" bestFit="1" customWidth="1"/>
    <col min="5" max="5" width="8.08984375" style="177" bestFit="1" customWidth="1"/>
    <col min="6" max="6" width="5.6328125" style="177" customWidth="1"/>
    <col min="7" max="7" width="8.453125" style="177" bestFit="1" customWidth="1"/>
    <col min="8" max="8" width="9.6328125" style="177" bestFit="1" customWidth="1"/>
    <col min="9" max="9" width="8.453125" style="177" bestFit="1" customWidth="1"/>
    <col min="10" max="10" width="10.26953125" style="177" bestFit="1" customWidth="1"/>
    <col min="11" max="12" width="5.6328125" style="177" customWidth="1"/>
    <col min="13" max="13" width="9.08984375" style="177" customWidth="1"/>
    <col min="14" max="17" width="5.6328125" style="177" customWidth="1"/>
    <col min="18" max="18" width="11.6328125" style="177" customWidth="1"/>
    <col min="19" max="19" width="8.08984375" style="177" bestFit="1" customWidth="1"/>
    <col min="20" max="21" width="10.7265625" style="177" bestFit="1" customWidth="1"/>
    <col min="22" max="22" width="6.26953125" style="179" bestFit="1" customWidth="1"/>
    <col min="23" max="23" width="4.6328125" style="178" customWidth="1"/>
    <col min="24" max="24" width="4.6328125" style="177" customWidth="1"/>
    <col min="25" max="27" width="7.36328125" style="177" bestFit="1" customWidth="1"/>
    <col min="28" max="33" width="4.6328125" style="177" customWidth="1"/>
    <col min="34" max="16384" width="9" style="76"/>
  </cols>
  <sheetData>
    <row r="1" spans="1:33" s="172" customFormat="1" ht="28.5" customHeight="1" x14ac:dyDescent="0.55000000000000004">
      <c r="A1" s="176" t="s">
        <v>124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3"/>
      <c r="N1" s="175"/>
      <c r="O1" s="173"/>
      <c r="P1" s="175"/>
      <c r="Q1" s="173"/>
      <c r="R1" s="175"/>
      <c r="V1" s="173"/>
      <c r="W1" s="259" t="s">
        <v>123</v>
      </c>
      <c r="X1" s="259"/>
      <c r="Y1" s="259"/>
      <c r="Z1" s="259"/>
      <c r="AA1" s="259"/>
      <c r="AB1" s="258"/>
      <c r="AC1" s="258"/>
      <c r="AD1" s="258"/>
      <c r="AE1" s="258"/>
      <c r="AF1" s="258"/>
      <c r="AG1" s="258"/>
    </row>
    <row r="2" spans="1:33" s="172" customFormat="1" ht="15" customHeight="1" x14ac:dyDescent="0.55000000000000004">
      <c r="A2" s="257"/>
      <c r="B2" s="257"/>
      <c r="C2" s="255" t="s">
        <v>87</v>
      </c>
      <c r="D2" s="255" t="s">
        <v>86</v>
      </c>
      <c r="E2" s="256" t="s">
        <v>122</v>
      </c>
      <c r="F2" s="255" t="s">
        <v>121</v>
      </c>
      <c r="G2" s="255" t="s">
        <v>120</v>
      </c>
      <c r="H2" s="255" t="s">
        <v>119</v>
      </c>
      <c r="I2" s="255" t="s">
        <v>118</v>
      </c>
      <c r="J2" s="255" t="s">
        <v>117</v>
      </c>
      <c r="K2" s="255" t="s">
        <v>116</v>
      </c>
      <c r="L2" s="255" t="s">
        <v>115</v>
      </c>
      <c r="M2" s="255" t="s">
        <v>84</v>
      </c>
      <c r="N2" s="255" t="s">
        <v>114</v>
      </c>
      <c r="O2" s="255" t="s">
        <v>113</v>
      </c>
      <c r="P2" s="255" t="s">
        <v>112</v>
      </c>
      <c r="Q2" s="255" t="s">
        <v>111</v>
      </c>
      <c r="R2" s="255" t="s">
        <v>110</v>
      </c>
      <c r="S2" s="255" t="s">
        <v>109</v>
      </c>
      <c r="T2" s="255" t="s">
        <v>108</v>
      </c>
      <c r="U2" s="255" t="s">
        <v>107</v>
      </c>
      <c r="V2" s="138" t="s">
        <v>106</v>
      </c>
      <c r="W2" s="137"/>
      <c r="X2" s="137"/>
      <c r="Y2" s="137"/>
      <c r="Z2" s="137"/>
      <c r="AA2" s="136"/>
      <c r="AB2" s="258"/>
      <c r="AC2" s="258"/>
      <c r="AD2" s="258"/>
      <c r="AE2" s="258"/>
      <c r="AF2" s="258"/>
      <c r="AG2" s="258"/>
    </row>
    <row r="3" spans="1:33" ht="63" customHeight="1" x14ac:dyDescent="0.55000000000000004">
      <c r="A3" s="257"/>
      <c r="B3" s="257"/>
      <c r="C3" s="255"/>
      <c r="D3" s="255"/>
      <c r="E3" s="256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4" t="s">
        <v>105</v>
      </c>
      <c r="W3" s="254" t="s">
        <v>104</v>
      </c>
      <c r="X3" s="253" t="s">
        <v>103</v>
      </c>
      <c r="Y3" s="252" t="s">
        <v>102</v>
      </c>
      <c r="Z3" s="252" t="s">
        <v>101</v>
      </c>
      <c r="AA3" s="252" t="s">
        <v>100</v>
      </c>
    </row>
    <row r="4" spans="1:33" s="159" customFormat="1" ht="16.5" customHeight="1" x14ac:dyDescent="0.55000000000000004">
      <c r="A4" s="251" t="s">
        <v>29</v>
      </c>
      <c r="B4" s="203" t="s">
        <v>92</v>
      </c>
      <c r="C4" s="249">
        <v>47</v>
      </c>
      <c r="D4" s="247">
        <v>14</v>
      </c>
      <c r="E4" s="249">
        <v>189</v>
      </c>
      <c r="F4" s="247">
        <v>81</v>
      </c>
      <c r="G4" s="249">
        <v>1513</v>
      </c>
      <c r="H4" s="247">
        <v>14</v>
      </c>
      <c r="I4" s="249">
        <v>28</v>
      </c>
      <c r="J4" s="247">
        <v>11</v>
      </c>
      <c r="K4" s="249">
        <v>9</v>
      </c>
      <c r="L4" s="247">
        <v>11</v>
      </c>
      <c r="M4" s="249">
        <v>50</v>
      </c>
      <c r="N4" s="247">
        <v>21</v>
      </c>
      <c r="O4" s="249"/>
      <c r="P4" s="247">
        <v>85</v>
      </c>
      <c r="Q4" s="249" t="s">
        <v>2</v>
      </c>
      <c r="R4" s="250">
        <v>271</v>
      </c>
      <c r="S4" s="249">
        <v>32</v>
      </c>
      <c r="T4" s="247">
        <v>921</v>
      </c>
      <c r="U4" s="198">
        <f>SUM(C4:T4)</f>
        <v>3297</v>
      </c>
      <c r="V4" s="247">
        <v>29</v>
      </c>
      <c r="W4" s="248"/>
      <c r="X4" s="248"/>
      <c r="Y4" s="247">
        <v>349</v>
      </c>
      <c r="Z4" s="247">
        <v>291</v>
      </c>
      <c r="AA4" s="247">
        <v>238</v>
      </c>
      <c r="AB4" s="241"/>
      <c r="AC4" s="241"/>
      <c r="AD4" s="241"/>
      <c r="AE4" s="241"/>
      <c r="AF4" s="241"/>
      <c r="AG4" s="241"/>
    </row>
    <row r="5" spans="1:33" s="159" customFormat="1" ht="16.5" customHeight="1" x14ac:dyDescent="0.55000000000000004">
      <c r="A5" s="246"/>
      <c r="B5" s="201" t="s">
        <v>91</v>
      </c>
      <c r="C5" s="244">
        <v>2314</v>
      </c>
      <c r="D5" s="242">
        <v>525</v>
      </c>
      <c r="E5" s="244">
        <v>1056</v>
      </c>
      <c r="F5" s="242">
        <v>1</v>
      </c>
      <c r="G5" s="244">
        <v>22529</v>
      </c>
      <c r="H5" s="242">
        <v>2996</v>
      </c>
      <c r="I5" s="244">
        <v>13209</v>
      </c>
      <c r="J5" s="242">
        <v>1001</v>
      </c>
      <c r="K5" s="244">
        <v>11</v>
      </c>
      <c r="L5" s="242">
        <v>48</v>
      </c>
      <c r="M5" s="244">
        <v>4303</v>
      </c>
      <c r="N5" s="242"/>
      <c r="O5" s="244" t="s">
        <v>2</v>
      </c>
      <c r="P5" s="242">
        <v>46</v>
      </c>
      <c r="Q5" s="244" t="s">
        <v>2</v>
      </c>
      <c r="R5" s="245">
        <v>7852</v>
      </c>
      <c r="S5" s="244">
        <v>2933</v>
      </c>
      <c r="T5" s="242">
        <v>46798</v>
      </c>
      <c r="U5" s="198">
        <f>SUM(C5:T5)</f>
        <v>105622</v>
      </c>
      <c r="V5" s="242">
        <v>107</v>
      </c>
      <c r="W5" s="243"/>
      <c r="X5" s="243"/>
      <c r="Y5" s="242">
        <v>199</v>
      </c>
      <c r="Z5" s="242">
        <v>89</v>
      </c>
      <c r="AA5" s="242">
        <v>1</v>
      </c>
      <c r="AB5" s="241"/>
      <c r="AC5" s="241"/>
      <c r="AD5" s="241"/>
      <c r="AE5" s="241"/>
      <c r="AF5" s="241"/>
      <c r="AG5" s="241"/>
    </row>
    <row r="6" spans="1:33" s="235" customFormat="1" ht="16.5" customHeight="1" x14ac:dyDescent="0.55000000000000004">
      <c r="A6" s="204" t="s">
        <v>99</v>
      </c>
      <c r="B6" s="203" t="s">
        <v>92</v>
      </c>
      <c r="C6" s="237">
        <f>SUM(C8,C10)</f>
        <v>2</v>
      </c>
      <c r="D6" s="237">
        <f>SUM(D8,D10)</f>
        <v>1</v>
      </c>
      <c r="E6" s="237">
        <f>SUM(E8,E10)</f>
        <v>19</v>
      </c>
      <c r="F6" s="237">
        <f>SUM(F8,F10)</f>
        <v>5</v>
      </c>
      <c r="G6" s="237">
        <f>SUM(G8,G10)</f>
        <v>52</v>
      </c>
      <c r="H6" s="237">
        <f>SUM(H8,H10)</f>
        <v>0</v>
      </c>
      <c r="I6" s="237">
        <f>SUM(I8,I10)</f>
        <v>1</v>
      </c>
      <c r="J6" s="237">
        <f>SUM(J8,J10)</f>
        <v>0</v>
      </c>
      <c r="K6" s="237">
        <f>SUM(K8,K10)</f>
        <v>1</v>
      </c>
      <c r="L6" s="237">
        <f>SUM(L8,L10)</f>
        <v>1</v>
      </c>
      <c r="M6" s="237">
        <f>SUM(M8,M10)</f>
        <v>2</v>
      </c>
      <c r="N6" s="237">
        <f>SUM(N8,N10)</f>
        <v>2</v>
      </c>
      <c r="O6" s="237">
        <f>SUM(O8,O10)</f>
        <v>0</v>
      </c>
      <c r="P6" s="237">
        <f>SUM(P8,P10)</f>
        <v>7</v>
      </c>
      <c r="Q6" s="237">
        <f>SUM(Q8,Q10)</f>
        <v>0</v>
      </c>
      <c r="R6" s="240">
        <f>SUM(R8,R10)</f>
        <v>9</v>
      </c>
      <c r="S6" s="237">
        <f>SUM(S8,S10)</f>
        <v>0</v>
      </c>
      <c r="T6" s="237">
        <f>SUM(T8,T10)</f>
        <v>73</v>
      </c>
      <c r="U6" s="239">
        <f>SUM(C6:T6)</f>
        <v>175</v>
      </c>
      <c r="V6" s="237"/>
      <c r="W6" s="238"/>
      <c r="X6" s="238"/>
      <c r="Y6" s="237"/>
      <c r="Z6" s="237"/>
      <c r="AA6" s="237"/>
      <c r="AB6" s="236"/>
      <c r="AC6" s="236"/>
      <c r="AD6" s="236"/>
      <c r="AE6" s="236"/>
      <c r="AF6" s="236"/>
      <c r="AG6" s="236"/>
    </row>
    <row r="7" spans="1:33" s="235" customFormat="1" ht="16.5" customHeight="1" x14ac:dyDescent="0.55000000000000004">
      <c r="A7" s="202"/>
      <c r="B7" s="201" t="s">
        <v>91</v>
      </c>
      <c r="C7" s="237">
        <f>SUM(C9,C11)</f>
        <v>202</v>
      </c>
      <c r="D7" s="237">
        <f>SUM(D9,D11)</f>
        <v>0</v>
      </c>
      <c r="E7" s="237">
        <f>SUM(E9,E11)</f>
        <v>354</v>
      </c>
      <c r="F7" s="237">
        <f>SUM(F9,F11)</f>
        <v>0</v>
      </c>
      <c r="G7" s="237">
        <f>SUM(G9,G11)</f>
        <v>938</v>
      </c>
      <c r="H7" s="237">
        <f>SUM(H9,H11)</f>
        <v>200</v>
      </c>
      <c r="I7" s="237">
        <f>SUM(I9,I11)</f>
        <v>1289</v>
      </c>
      <c r="J7" s="237">
        <f>SUM(J9,J11)</f>
        <v>0</v>
      </c>
      <c r="K7" s="237">
        <f>SUM(K9,K11)</f>
        <v>0</v>
      </c>
      <c r="L7" s="237">
        <f>SUM(L9,L11)</f>
        <v>0</v>
      </c>
      <c r="M7" s="237">
        <f>SUM(M9,M11)</f>
        <v>0</v>
      </c>
      <c r="N7" s="237">
        <f>SUM(N9,N11)</f>
        <v>0</v>
      </c>
      <c r="O7" s="237">
        <f>SUM(O9,O11)</f>
        <v>0</v>
      </c>
      <c r="P7" s="237">
        <f>SUM(P9,P11)</f>
        <v>0</v>
      </c>
      <c r="Q7" s="237">
        <f>SUM(Q9,Q11)</f>
        <v>0</v>
      </c>
      <c r="R7" s="240">
        <f>SUM(R9,R11)</f>
        <v>177</v>
      </c>
      <c r="S7" s="237">
        <f>SUM(S9,S11)</f>
        <v>0</v>
      </c>
      <c r="T7" s="237">
        <f>SUM(T9,T11)</f>
        <v>6707</v>
      </c>
      <c r="U7" s="239">
        <f>SUM(C7:T7)</f>
        <v>9867</v>
      </c>
      <c r="V7" s="237"/>
      <c r="W7" s="238"/>
      <c r="X7" s="238"/>
      <c r="Y7" s="237"/>
      <c r="Z7" s="237"/>
      <c r="AA7" s="237"/>
      <c r="AB7" s="236"/>
      <c r="AC7" s="236"/>
      <c r="AD7" s="236"/>
      <c r="AE7" s="236"/>
      <c r="AF7" s="236"/>
      <c r="AG7" s="236"/>
    </row>
    <row r="8" spans="1:33" s="94" customFormat="1" ht="16.5" customHeight="1" x14ac:dyDescent="0.55000000000000004">
      <c r="A8" s="234" t="s">
        <v>98</v>
      </c>
      <c r="B8" s="194" t="s">
        <v>92</v>
      </c>
      <c r="C8" s="232">
        <v>1</v>
      </c>
      <c r="D8" s="232">
        <v>0</v>
      </c>
      <c r="E8" s="232">
        <v>11</v>
      </c>
      <c r="F8" s="232">
        <v>3</v>
      </c>
      <c r="G8" s="232">
        <v>40</v>
      </c>
      <c r="H8" s="232">
        <v>0</v>
      </c>
      <c r="I8" s="232">
        <v>1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32">
        <v>0</v>
      </c>
      <c r="P8" s="232">
        <v>1</v>
      </c>
      <c r="Q8" s="232">
        <v>0</v>
      </c>
      <c r="R8" s="233">
        <v>3</v>
      </c>
      <c r="S8" s="232">
        <v>0</v>
      </c>
      <c r="T8" s="232">
        <v>55</v>
      </c>
      <c r="U8" s="229">
        <f>SUM(C8:T8)</f>
        <v>115</v>
      </c>
      <c r="V8" s="232">
        <v>1</v>
      </c>
      <c r="W8" s="232">
        <v>1</v>
      </c>
      <c r="X8" s="232">
        <v>3</v>
      </c>
      <c r="Y8" s="232">
        <v>12</v>
      </c>
      <c r="Z8" s="232">
        <v>16</v>
      </c>
      <c r="AA8" s="232">
        <v>7</v>
      </c>
      <c r="AB8" s="222"/>
      <c r="AC8" s="222"/>
      <c r="AD8" s="222"/>
      <c r="AE8" s="222"/>
      <c r="AF8" s="222"/>
      <c r="AG8" s="222"/>
    </row>
    <row r="9" spans="1:33" s="94" customFormat="1" ht="16.5" customHeight="1" x14ac:dyDescent="0.55000000000000004">
      <c r="A9" s="231"/>
      <c r="B9" s="189" t="s">
        <v>91</v>
      </c>
      <c r="C9" s="228">
        <v>202</v>
      </c>
      <c r="D9" s="228">
        <v>0</v>
      </c>
      <c r="E9" s="228">
        <v>354</v>
      </c>
      <c r="F9" s="228">
        <v>0</v>
      </c>
      <c r="G9" s="228">
        <v>938</v>
      </c>
      <c r="H9" s="228">
        <v>200</v>
      </c>
      <c r="I9" s="228">
        <v>1289</v>
      </c>
      <c r="J9" s="228">
        <v>0</v>
      </c>
      <c r="K9" s="228">
        <v>0</v>
      </c>
      <c r="L9" s="228">
        <v>0</v>
      </c>
      <c r="M9" s="228">
        <v>0</v>
      </c>
      <c r="N9" s="228">
        <v>0</v>
      </c>
      <c r="O9" s="228">
        <v>0</v>
      </c>
      <c r="P9" s="228">
        <v>0</v>
      </c>
      <c r="Q9" s="228">
        <v>0</v>
      </c>
      <c r="R9" s="230">
        <v>177</v>
      </c>
      <c r="S9" s="228">
        <v>0</v>
      </c>
      <c r="T9" s="228">
        <v>6707</v>
      </c>
      <c r="U9" s="229">
        <f>SUM(C9:T9)</f>
        <v>9867</v>
      </c>
      <c r="V9" s="228">
        <v>0</v>
      </c>
      <c r="W9" s="228"/>
      <c r="X9" s="228"/>
      <c r="Y9" s="228">
        <v>88</v>
      </c>
      <c r="Z9" s="228">
        <v>89</v>
      </c>
      <c r="AA9" s="228">
        <v>0</v>
      </c>
      <c r="AB9" s="222"/>
      <c r="AC9" s="222"/>
      <c r="AD9" s="222"/>
      <c r="AE9" s="222"/>
      <c r="AF9" s="222"/>
      <c r="AG9" s="222"/>
    </row>
    <row r="10" spans="1:33" s="94" customFormat="1" ht="16.5" customHeight="1" x14ac:dyDescent="0.55000000000000004">
      <c r="A10" s="195" t="s">
        <v>97</v>
      </c>
      <c r="B10" s="194" t="s">
        <v>92</v>
      </c>
      <c r="C10" s="226">
        <v>1</v>
      </c>
      <c r="D10" s="226">
        <v>1</v>
      </c>
      <c r="E10" s="226">
        <v>8</v>
      </c>
      <c r="F10" s="226">
        <v>2</v>
      </c>
      <c r="G10" s="226">
        <v>12</v>
      </c>
      <c r="H10" s="226">
        <v>0</v>
      </c>
      <c r="I10" s="226">
        <v>0</v>
      </c>
      <c r="J10" s="226">
        <v>0</v>
      </c>
      <c r="K10" s="226">
        <v>1</v>
      </c>
      <c r="L10" s="226">
        <v>1</v>
      </c>
      <c r="M10" s="226">
        <v>2</v>
      </c>
      <c r="N10" s="226">
        <v>2</v>
      </c>
      <c r="O10" s="226">
        <v>0</v>
      </c>
      <c r="P10" s="226">
        <v>6</v>
      </c>
      <c r="Q10" s="226">
        <v>0</v>
      </c>
      <c r="R10" s="227">
        <v>6</v>
      </c>
      <c r="S10" s="226">
        <v>0</v>
      </c>
      <c r="T10" s="226">
        <v>18</v>
      </c>
      <c r="U10" s="224">
        <f>SUM(C10:T10)</f>
        <v>60</v>
      </c>
      <c r="V10" s="226"/>
      <c r="W10" s="226"/>
      <c r="X10" s="226"/>
      <c r="Y10" s="226"/>
      <c r="Z10" s="226"/>
      <c r="AA10" s="226"/>
      <c r="AB10" s="222"/>
      <c r="AC10" s="222"/>
      <c r="AD10" s="222"/>
      <c r="AE10" s="222"/>
      <c r="AF10" s="222"/>
      <c r="AG10" s="222"/>
    </row>
    <row r="11" spans="1:33" s="94" customFormat="1" ht="16.5" customHeight="1" x14ac:dyDescent="0.55000000000000004">
      <c r="A11" s="190"/>
      <c r="B11" s="189" t="s">
        <v>91</v>
      </c>
      <c r="C11" s="223">
        <v>0</v>
      </c>
      <c r="D11" s="223">
        <v>0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0</v>
      </c>
      <c r="P11" s="223">
        <v>0</v>
      </c>
      <c r="Q11" s="223">
        <v>0</v>
      </c>
      <c r="R11" s="225">
        <v>0</v>
      </c>
      <c r="S11" s="223">
        <v>0</v>
      </c>
      <c r="T11" s="223">
        <v>0</v>
      </c>
      <c r="U11" s="224">
        <f>SUM(C11:T11)</f>
        <v>0</v>
      </c>
      <c r="V11" s="223"/>
      <c r="W11" s="223"/>
      <c r="X11" s="223"/>
      <c r="Y11" s="223"/>
      <c r="Z11" s="223"/>
      <c r="AA11" s="223"/>
      <c r="AB11" s="222"/>
      <c r="AC11" s="222"/>
      <c r="AD11" s="222"/>
      <c r="AE11" s="222"/>
      <c r="AF11" s="222"/>
      <c r="AG11" s="222"/>
    </row>
    <row r="12" spans="1:33" ht="16.5" customHeight="1" x14ac:dyDescent="0.55000000000000004">
      <c r="A12" s="221" t="s">
        <v>96</v>
      </c>
      <c r="B12" s="220" t="s">
        <v>92</v>
      </c>
      <c r="C12" s="214">
        <v>0</v>
      </c>
      <c r="D12" s="214">
        <v>0</v>
      </c>
      <c r="E12" s="214">
        <v>4</v>
      </c>
      <c r="F12" s="214">
        <v>1</v>
      </c>
      <c r="G12" s="214">
        <v>29</v>
      </c>
      <c r="H12" s="214">
        <v>0</v>
      </c>
      <c r="I12" s="214">
        <v>0</v>
      </c>
      <c r="J12" s="214">
        <v>0</v>
      </c>
      <c r="K12" s="214">
        <v>0</v>
      </c>
      <c r="L12" s="214">
        <v>0</v>
      </c>
      <c r="M12" s="214">
        <v>1</v>
      </c>
      <c r="N12" s="214">
        <v>0</v>
      </c>
      <c r="O12" s="214">
        <v>0</v>
      </c>
      <c r="P12" s="214">
        <v>0</v>
      </c>
      <c r="Q12" s="214">
        <v>0</v>
      </c>
      <c r="R12" s="217">
        <v>6</v>
      </c>
      <c r="S12" s="214">
        <v>1</v>
      </c>
      <c r="T12" s="214">
        <v>14</v>
      </c>
      <c r="U12" s="216">
        <v>56</v>
      </c>
      <c r="V12" s="214">
        <v>0</v>
      </c>
      <c r="W12" s="215">
        <v>0</v>
      </c>
      <c r="X12" s="215">
        <v>1</v>
      </c>
      <c r="Y12" s="214">
        <v>5</v>
      </c>
      <c r="Z12" s="214">
        <v>5</v>
      </c>
      <c r="AA12" s="214">
        <v>5</v>
      </c>
    </row>
    <row r="13" spans="1:33" ht="16.5" customHeight="1" x14ac:dyDescent="0.55000000000000004">
      <c r="A13" s="219"/>
      <c r="B13" s="218" t="s">
        <v>91</v>
      </c>
      <c r="C13" s="214">
        <v>51</v>
      </c>
      <c r="D13" s="214">
        <v>25</v>
      </c>
      <c r="E13" s="214">
        <v>0</v>
      </c>
      <c r="F13" s="214">
        <v>0</v>
      </c>
      <c r="G13" s="214">
        <v>12</v>
      </c>
      <c r="H13" s="214">
        <v>0</v>
      </c>
      <c r="I13" s="214">
        <v>27</v>
      </c>
      <c r="J13" s="214">
        <v>59</v>
      </c>
      <c r="K13" s="214">
        <v>0</v>
      </c>
      <c r="L13" s="214">
        <v>0</v>
      </c>
      <c r="M13" s="214">
        <v>44</v>
      </c>
      <c r="N13" s="214">
        <v>0</v>
      </c>
      <c r="O13" s="214">
        <v>0</v>
      </c>
      <c r="P13" s="214">
        <v>0</v>
      </c>
      <c r="Q13" s="214">
        <v>0</v>
      </c>
      <c r="R13" s="217">
        <v>0</v>
      </c>
      <c r="S13" s="214">
        <v>0</v>
      </c>
      <c r="T13" s="214">
        <v>28</v>
      </c>
      <c r="U13" s="216">
        <v>245</v>
      </c>
      <c r="V13" s="214">
        <v>0</v>
      </c>
      <c r="W13" s="215">
        <v>0</v>
      </c>
      <c r="X13" s="215">
        <v>0</v>
      </c>
      <c r="Y13" s="214">
        <v>0</v>
      </c>
      <c r="Z13" s="214">
        <v>0</v>
      </c>
      <c r="AA13" s="214">
        <v>0</v>
      </c>
    </row>
    <row r="14" spans="1:33" ht="16.5" customHeight="1" x14ac:dyDescent="0.55000000000000004">
      <c r="A14" s="213" t="s">
        <v>95</v>
      </c>
      <c r="B14" s="212" t="s">
        <v>92</v>
      </c>
      <c r="C14" s="210">
        <v>0</v>
      </c>
      <c r="D14" s="210">
        <v>0</v>
      </c>
      <c r="E14" s="210">
        <v>4</v>
      </c>
      <c r="F14" s="210">
        <v>1</v>
      </c>
      <c r="G14" s="210">
        <v>6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1">
        <v>2</v>
      </c>
      <c r="S14" s="210">
        <v>0</v>
      </c>
      <c r="T14" s="210">
        <v>12</v>
      </c>
      <c r="U14" s="206">
        <v>25</v>
      </c>
      <c r="V14" s="210">
        <v>0</v>
      </c>
      <c r="W14" s="210">
        <v>0</v>
      </c>
      <c r="X14" s="210">
        <v>1</v>
      </c>
      <c r="Y14" s="210">
        <v>5</v>
      </c>
      <c r="Z14" s="210">
        <v>5</v>
      </c>
      <c r="AA14" s="210">
        <v>5</v>
      </c>
    </row>
    <row r="15" spans="1:33" ht="16.5" customHeight="1" x14ac:dyDescent="0.55000000000000004">
      <c r="A15" s="209"/>
      <c r="B15" s="208" t="s">
        <v>91</v>
      </c>
      <c r="C15" s="205">
        <v>41</v>
      </c>
      <c r="D15" s="205">
        <v>0</v>
      </c>
      <c r="E15" s="205">
        <v>0</v>
      </c>
      <c r="F15" s="205"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7">
        <v>0</v>
      </c>
      <c r="S15" s="205">
        <v>0</v>
      </c>
      <c r="T15" s="205">
        <v>0</v>
      </c>
      <c r="U15" s="206">
        <v>41</v>
      </c>
      <c r="V15" s="205">
        <v>0</v>
      </c>
      <c r="W15" s="205">
        <v>0</v>
      </c>
      <c r="X15" s="205">
        <v>0</v>
      </c>
      <c r="Y15" s="205">
        <v>0</v>
      </c>
      <c r="Z15" s="205">
        <v>0</v>
      </c>
      <c r="AA15" s="205">
        <v>0</v>
      </c>
    </row>
    <row r="16" spans="1:33" ht="16.5" customHeight="1" x14ac:dyDescent="0.55000000000000004">
      <c r="A16" s="204" t="s">
        <v>94</v>
      </c>
      <c r="B16" s="203" t="s">
        <v>92</v>
      </c>
      <c r="C16" s="199"/>
      <c r="D16" s="196"/>
      <c r="E16" s="199"/>
      <c r="F16" s="196"/>
      <c r="G16" s="199"/>
      <c r="H16" s="196"/>
      <c r="I16" s="199"/>
      <c r="J16" s="196"/>
      <c r="K16" s="199"/>
      <c r="L16" s="196"/>
      <c r="M16" s="199"/>
      <c r="N16" s="196"/>
      <c r="O16" s="199"/>
      <c r="P16" s="196"/>
      <c r="Q16" s="199"/>
      <c r="R16" s="200"/>
      <c r="S16" s="199"/>
      <c r="T16" s="196"/>
      <c r="U16" s="198">
        <v>0</v>
      </c>
      <c r="V16" s="196"/>
      <c r="W16" s="197"/>
      <c r="X16" s="197"/>
      <c r="Y16" s="196"/>
      <c r="Z16" s="196"/>
      <c r="AA16" s="196"/>
    </row>
    <row r="17" spans="1:27" ht="13.5" customHeight="1" x14ac:dyDescent="0.55000000000000004">
      <c r="A17" s="202"/>
      <c r="B17" s="201" t="s">
        <v>91</v>
      </c>
      <c r="C17" s="199"/>
      <c r="D17" s="196"/>
      <c r="E17" s="199"/>
      <c r="F17" s="196"/>
      <c r="G17" s="199"/>
      <c r="H17" s="196"/>
      <c r="I17" s="199"/>
      <c r="J17" s="196"/>
      <c r="K17" s="199"/>
      <c r="L17" s="196"/>
      <c r="M17" s="199"/>
      <c r="N17" s="196"/>
      <c r="O17" s="199"/>
      <c r="P17" s="196"/>
      <c r="Q17" s="199"/>
      <c r="R17" s="200"/>
      <c r="S17" s="199"/>
      <c r="T17" s="196"/>
      <c r="U17" s="198">
        <v>0</v>
      </c>
      <c r="V17" s="196"/>
      <c r="W17" s="197"/>
      <c r="X17" s="197"/>
      <c r="Y17" s="196"/>
      <c r="Z17" s="196"/>
      <c r="AA17" s="196"/>
    </row>
    <row r="18" spans="1:27" x14ac:dyDescent="0.55000000000000004">
      <c r="A18" s="195" t="s">
        <v>93</v>
      </c>
      <c r="B18" s="194" t="s">
        <v>92</v>
      </c>
      <c r="C18" s="192">
        <v>1</v>
      </c>
      <c r="D18" s="191" t="s">
        <v>2</v>
      </c>
      <c r="E18" s="192">
        <v>3</v>
      </c>
      <c r="F18" s="191">
        <v>1</v>
      </c>
      <c r="G18" s="192">
        <v>5</v>
      </c>
      <c r="H18" s="191" t="s">
        <v>2</v>
      </c>
      <c r="I18" s="192" t="s">
        <v>2</v>
      </c>
      <c r="J18" s="191" t="s">
        <v>2</v>
      </c>
      <c r="K18" s="192" t="s">
        <v>2</v>
      </c>
      <c r="L18" s="191" t="s">
        <v>2</v>
      </c>
      <c r="M18" s="192" t="s">
        <v>2</v>
      </c>
      <c r="N18" s="191">
        <v>1</v>
      </c>
      <c r="O18" s="192" t="s">
        <v>2</v>
      </c>
      <c r="P18" s="191" t="s">
        <v>2</v>
      </c>
      <c r="Q18" s="192" t="s">
        <v>2</v>
      </c>
      <c r="R18" s="193">
        <v>1</v>
      </c>
      <c r="S18" s="192" t="s">
        <v>2</v>
      </c>
      <c r="T18" s="191">
        <v>9</v>
      </c>
      <c r="U18" s="186">
        <v>21</v>
      </c>
      <c r="V18" s="191" t="s">
        <v>2</v>
      </c>
      <c r="W18" s="191" t="s">
        <v>2</v>
      </c>
      <c r="X18" s="191">
        <v>1</v>
      </c>
      <c r="Y18" s="191">
        <v>3</v>
      </c>
      <c r="Z18" s="191">
        <v>3</v>
      </c>
      <c r="AA18" s="191">
        <v>5</v>
      </c>
    </row>
    <row r="19" spans="1:27" x14ac:dyDescent="0.55000000000000004">
      <c r="A19" s="190"/>
      <c r="B19" s="189" t="s">
        <v>91</v>
      </c>
      <c r="C19" s="187" t="s">
        <v>2</v>
      </c>
      <c r="D19" s="185" t="s">
        <v>2</v>
      </c>
      <c r="E19" s="187" t="s">
        <v>2</v>
      </c>
      <c r="F19" s="185" t="s">
        <v>2</v>
      </c>
      <c r="G19" s="187" t="s">
        <v>2</v>
      </c>
      <c r="H19" s="185" t="s">
        <v>2</v>
      </c>
      <c r="I19" s="187" t="s">
        <v>2</v>
      </c>
      <c r="J19" s="185" t="s">
        <v>2</v>
      </c>
      <c r="K19" s="187" t="s">
        <v>2</v>
      </c>
      <c r="L19" s="185" t="s">
        <v>2</v>
      </c>
      <c r="M19" s="187" t="s">
        <v>2</v>
      </c>
      <c r="N19" s="185" t="s">
        <v>2</v>
      </c>
      <c r="O19" s="187" t="s">
        <v>2</v>
      </c>
      <c r="P19" s="185" t="s">
        <v>2</v>
      </c>
      <c r="Q19" s="187" t="s">
        <v>2</v>
      </c>
      <c r="R19" s="188" t="s">
        <v>2</v>
      </c>
      <c r="S19" s="187" t="s">
        <v>2</v>
      </c>
      <c r="T19" s="185" t="s">
        <v>2</v>
      </c>
      <c r="U19" s="186">
        <v>0</v>
      </c>
      <c r="V19" s="185" t="s">
        <v>2</v>
      </c>
      <c r="W19" s="185" t="s">
        <v>2</v>
      </c>
      <c r="X19" s="185" t="s">
        <v>2</v>
      </c>
      <c r="Y19" s="185" t="s">
        <v>2</v>
      </c>
      <c r="Z19" s="185" t="s">
        <v>2</v>
      </c>
      <c r="AA19" s="185" t="s">
        <v>2</v>
      </c>
    </row>
    <row r="20" spans="1:27" x14ac:dyDescent="0.55000000000000004">
      <c r="A20" s="158"/>
      <c r="B20" s="184"/>
      <c r="C20" s="10"/>
      <c r="D20" s="85"/>
      <c r="E20" s="10"/>
      <c r="F20" s="85"/>
      <c r="G20" s="10"/>
      <c r="H20" s="85"/>
      <c r="I20" s="10"/>
      <c r="J20" s="85"/>
      <c r="K20" s="10"/>
      <c r="L20" s="85"/>
      <c r="M20" s="10"/>
      <c r="N20" s="85"/>
      <c r="O20" s="10"/>
      <c r="P20" s="85"/>
      <c r="Q20" s="10"/>
      <c r="R20" s="85"/>
      <c r="S20" s="10"/>
      <c r="T20" s="85"/>
      <c r="U20" s="85"/>
      <c r="V20" s="85"/>
      <c r="W20" s="85"/>
      <c r="X20" s="85"/>
      <c r="Y20" s="85"/>
      <c r="Z20" s="85"/>
      <c r="AA20" s="85"/>
    </row>
    <row r="21" spans="1:27" x14ac:dyDescent="0.55000000000000004">
      <c r="A21" s="183" t="s">
        <v>90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9"/>
      <c r="Q21" s="4"/>
      <c r="R21" s="80"/>
      <c r="S21" s="4"/>
      <c r="T21" s="80"/>
      <c r="U21" s="80"/>
      <c r="W21" s="154"/>
      <c r="X21" s="4"/>
    </row>
    <row r="22" spans="1:27" x14ac:dyDescent="0.55000000000000004">
      <c r="A22" s="5"/>
      <c r="B22" s="181"/>
      <c r="C22" s="4"/>
      <c r="D22" s="80"/>
      <c r="E22" s="4"/>
      <c r="F22" s="80"/>
      <c r="G22" s="80"/>
      <c r="H22" s="80"/>
      <c r="I22" s="80"/>
      <c r="J22" s="80"/>
      <c r="K22" s="4"/>
      <c r="L22" s="80"/>
      <c r="M22" s="4"/>
      <c r="N22" s="80"/>
      <c r="O22" s="4"/>
      <c r="P22" s="80"/>
      <c r="Q22" s="4"/>
      <c r="R22" s="80"/>
      <c r="S22" s="4"/>
      <c r="T22" s="80"/>
      <c r="U22" s="80"/>
      <c r="X22" s="4"/>
    </row>
    <row r="23" spans="1:27" x14ac:dyDescent="0.55000000000000004">
      <c r="A23" s="5"/>
      <c r="B23" s="181"/>
      <c r="C23" s="4"/>
      <c r="D23" s="80"/>
      <c r="E23" s="4"/>
      <c r="F23" s="80"/>
      <c r="G23" s="80"/>
      <c r="H23" s="80"/>
      <c r="I23" s="80"/>
      <c r="J23" s="80"/>
      <c r="K23" s="4"/>
      <c r="L23" s="80"/>
      <c r="M23" s="4"/>
      <c r="N23" s="80"/>
      <c r="O23" s="4"/>
      <c r="P23" s="80"/>
      <c r="Q23" s="4"/>
      <c r="R23" s="80"/>
      <c r="S23" s="4"/>
      <c r="T23" s="80"/>
      <c r="U23" s="80"/>
      <c r="X23" s="4"/>
    </row>
    <row r="24" spans="1:27" x14ac:dyDescent="0.55000000000000004">
      <c r="A24" s="5"/>
      <c r="B24" s="181"/>
      <c r="C24" s="4"/>
      <c r="D24" s="80"/>
      <c r="E24" s="4"/>
      <c r="F24" s="80"/>
      <c r="G24" s="80"/>
      <c r="H24" s="80"/>
      <c r="I24" s="80"/>
      <c r="J24" s="80"/>
      <c r="K24" s="4"/>
      <c r="L24" s="80"/>
      <c r="M24" s="4"/>
      <c r="N24" s="80"/>
      <c r="O24" s="4"/>
      <c r="P24" s="80"/>
      <c r="Q24" s="4"/>
      <c r="R24" s="80"/>
      <c r="S24" s="4"/>
      <c r="T24" s="80"/>
      <c r="U24" s="80"/>
      <c r="X24" s="4"/>
    </row>
    <row r="25" spans="1:27" x14ac:dyDescent="0.55000000000000004">
      <c r="A25" s="5"/>
      <c r="B25" s="181"/>
      <c r="C25" s="4"/>
      <c r="D25" s="80"/>
      <c r="E25" s="4"/>
      <c r="F25" s="80"/>
      <c r="G25" s="80"/>
      <c r="H25" s="80"/>
      <c r="I25" s="80"/>
      <c r="J25" s="80"/>
      <c r="K25" s="4"/>
      <c r="L25" s="80"/>
      <c r="M25" s="4"/>
      <c r="N25" s="80"/>
      <c r="O25" s="4"/>
      <c r="P25" s="80"/>
      <c r="Q25" s="4"/>
      <c r="R25" s="80"/>
      <c r="S25" s="4"/>
      <c r="T25" s="80"/>
      <c r="U25" s="80"/>
      <c r="X25" s="4"/>
    </row>
    <row r="26" spans="1:27" x14ac:dyDescent="0.55000000000000004">
      <c r="A26" s="5"/>
      <c r="B26" s="181"/>
      <c r="C26" s="4"/>
      <c r="D26" s="80"/>
      <c r="E26" s="4"/>
      <c r="F26" s="80"/>
      <c r="G26" s="80"/>
      <c r="H26" s="80"/>
      <c r="I26" s="80"/>
      <c r="J26" s="80"/>
      <c r="K26" s="4"/>
      <c r="L26" s="80"/>
      <c r="M26" s="4"/>
      <c r="N26" s="80"/>
      <c r="O26" s="4"/>
      <c r="P26" s="80"/>
      <c r="Q26" s="4"/>
      <c r="R26" s="80"/>
      <c r="S26" s="4"/>
      <c r="T26" s="80"/>
      <c r="U26" s="80"/>
      <c r="X26" s="4"/>
    </row>
    <row r="27" spans="1:27" x14ac:dyDescent="0.55000000000000004">
      <c r="A27" s="5"/>
      <c r="B27" s="181"/>
      <c r="C27" s="4"/>
      <c r="D27" s="80"/>
      <c r="E27" s="4"/>
      <c r="F27" s="80"/>
      <c r="G27" s="80"/>
      <c r="H27" s="80"/>
      <c r="I27" s="80"/>
      <c r="J27" s="80"/>
      <c r="K27" s="4"/>
      <c r="L27" s="80"/>
      <c r="M27" s="4"/>
      <c r="N27" s="80"/>
      <c r="O27" s="4"/>
      <c r="P27" s="80"/>
      <c r="Q27" s="4"/>
      <c r="R27" s="80"/>
      <c r="S27" s="4"/>
      <c r="T27" s="80"/>
      <c r="U27" s="80"/>
      <c r="X27" s="4"/>
    </row>
    <row r="28" spans="1:27" x14ac:dyDescent="0.55000000000000004">
      <c r="A28" s="5"/>
      <c r="B28" s="181"/>
      <c r="C28" s="4"/>
      <c r="D28" s="80"/>
      <c r="E28" s="4"/>
      <c r="F28" s="80"/>
      <c r="G28" s="80"/>
      <c r="H28" s="80"/>
      <c r="I28" s="80"/>
      <c r="J28" s="80"/>
      <c r="K28" s="4"/>
      <c r="L28" s="80"/>
      <c r="M28" s="4"/>
      <c r="N28" s="80"/>
      <c r="O28" s="4"/>
      <c r="P28" s="80"/>
      <c r="Q28" s="4"/>
      <c r="R28" s="80"/>
      <c r="S28" s="4"/>
      <c r="T28" s="80"/>
      <c r="U28" s="80"/>
      <c r="X28" s="4"/>
    </row>
    <row r="29" spans="1:27" x14ac:dyDescent="0.55000000000000004">
      <c r="A29" s="5"/>
      <c r="B29" s="181"/>
      <c r="C29" s="4"/>
      <c r="D29" s="80"/>
      <c r="E29" s="4"/>
      <c r="F29" s="80"/>
      <c r="G29" s="80"/>
      <c r="H29" s="80"/>
      <c r="I29" s="80"/>
      <c r="J29" s="80"/>
      <c r="K29" s="4"/>
      <c r="L29" s="80"/>
      <c r="M29" s="4"/>
      <c r="N29" s="80"/>
      <c r="O29" s="4"/>
      <c r="P29" s="80"/>
      <c r="Q29" s="4"/>
      <c r="R29" s="80"/>
      <c r="S29" s="4"/>
      <c r="T29" s="80"/>
      <c r="U29" s="80"/>
      <c r="X29" s="4"/>
    </row>
    <row r="30" spans="1:27" x14ac:dyDescent="0.55000000000000004">
      <c r="A30" s="5"/>
      <c r="B30" s="181"/>
      <c r="C30" s="4"/>
      <c r="D30" s="80"/>
      <c r="E30" s="4"/>
      <c r="F30" s="80"/>
      <c r="G30" s="80"/>
      <c r="H30" s="80"/>
      <c r="I30" s="80"/>
      <c r="J30" s="80"/>
      <c r="K30" s="4"/>
      <c r="L30" s="80"/>
      <c r="M30" s="4"/>
      <c r="N30" s="80"/>
      <c r="O30" s="4"/>
      <c r="P30" s="80"/>
      <c r="Q30" s="4"/>
      <c r="R30" s="80"/>
      <c r="S30" s="4"/>
      <c r="T30" s="80"/>
      <c r="U30" s="80"/>
      <c r="X30" s="4"/>
    </row>
    <row r="31" spans="1:27" x14ac:dyDescent="0.55000000000000004">
      <c r="A31" s="5"/>
      <c r="B31" s="181"/>
      <c r="C31" s="4"/>
      <c r="D31" s="80"/>
      <c r="E31" s="4"/>
      <c r="F31" s="80"/>
      <c r="G31" s="80"/>
      <c r="H31" s="80"/>
      <c r="I31" s="80"/>
      <c r="J31" s="80"/>
      <c r="K31" s="4"/>
      <c r="L31" s="80"/>
      <c r="M31" s="4"/>
      <c r="N31" s="80"/>
      <c r="O31" s="4"/>
      <c r="P31" s="80"/>
      <c r="Q31" s="4"/>
      <c r="R31" s="80"/>
      <c r="S31" s="4"/>
      <c r="T31" s="80"/>
      <c r="U31" s="80"/>
      <c r="X31" s="4"/>
    </row>
    <row r="32" spans="1:27" x14ac:dyDescent="0.55000000000000004">
      <c r="A32" s="5"/>
      <c r="B32" s="181"/>
      <c r="C32" s="4"/>
      <c r="D32" s="80"/>
      <c r="E32" s="4"/>
      <c r="F32" s="80"/>
      <c r="G32" s="80"/>
      <c r="H32" s="80"/>
      <c r="I32" s="80"/>
      <c r="J32" s="80"/>
      <c r="K32" s="4"/>
      <c r="L32" s="80"/>
      <c r="M32" s="4"/>
      <c r="N32" s="80"/>
      <c r="O32" s="4"/>
      <c r="P32" s="80"/>
      <c r="Q32" s="4"/>
      <c r="R32" s="80"/>
      <c r="S32" s="4"/>
      <c r="T32" s="80"/>
      <c r="U32" s="80"/>
      <c r="X32" s="4"/>
    </row>
    <row r="33" spans="1:15" x14ac:dyDescent="0.55000000000000004">
      <c r="A33" s="5"/>
      <c r="B33" s="181"/>
      <c r="C33" s="4"/>
      <c r="D33" s="80"/>
      <c r="E33" s="4"/>
      <c r="F33" s="80"/>
      <c r="G33" s="80"/>
      <c r="H33" s="80"/>
      <c r="I33" s="80"/>
      <c r="J33" s="80"/>
      <c r="K33" s="4"/>
      <c r="L33" s="80"/>
      <c r="M33" s="4"/>
      <c r="N33" s="80"/>
      <c r="O33" s="4"/>
    </row>
  </sheetData>
  <mergeCells count="34">
    <mergeCell ref="P2:P3"/>
    <mergeCell ref="W1:AA1"/>
    <mergeCell ref="V2:AA2"/>
    <mergeCell ref="Q2:Q3"/>
    <mergeCell ref="R2:R3"/>
    <mergeCell ref="S2:S3"/>
    <mergeCell ref="T2:T3"/>
    <mergeCell ref="U2:U3"/>
    <mergeCell ref="N2:N3"/>
    <mergeCell ref="O2:O3"/>
    <mergeCell ref="I2:I3"/>
    <mergeCell ref="J2:J3"/>
    <mergeCell ref="K2:K3"/>
    <mergeCell ref="L2:L3"/>
    <mergeCell ref="A21:O21"/>
    <mergeCell ref="E2:E3"/>
    <mergeCell ref="F2:F3"/>
    <mergeCell ref="G2:G3"/>
    <mergeCell ref="H2:H3"/>
    <mergeCell ref="B2:B3"/>
    <mergeCell ref="A2:A3"/>
    <mergeCell ref="C2:C3"/>
    <mergeCell ref="D2:D3"/>
    <mergeCell ref="M2:M3"/>
    <mergeCell ref="A12:A13"/>
    <mergeCell ref="A14:A15"/>
    <mergeCell ref="A16:A17"/>
    <mergeCell ref="A18:A19"/>
    <mergeCell ref="W4:W5"/>
    <mergeCell ref="X4:X5"/>
    <mergeCell ref="A4:A5"/>
    <mergeCell ref="A10:A11"/>
    <mergeCell ref="A6:A7"/>
    <mergeCell ref="A8:A9"/>
  </mergeCells>
  <phoneticPr fontId="3"/>
  <pageMargins left="0.78740157480314965" right="0.35433070866141736" top="0.78740157480314965" bottom="0.78740157480314965" header="0.51181102362204722" footer="0.51181102362204722"/>
  <pageSetup paperSize="9" scale="63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44"/>
  <sheetViews>
    <sheetView showGridLines="0" view="pageBreakPreview" zoomScaleNormal="25" workbookViewId="0">
      <pane xSplit="1" ySplit="5" topLeftCell="B6" activePane="bottomRight" state="frozen"/>
      <selection activeCell="D27" sqref="D27"/>
      <selection pane="topRight" activeCell="D27" sqref="D27"/>
      <selection pane="bottomLeft" activeCell="D27" sqref="D27"/>
      <selection pane="bottomRight" activeCell="D27" sqref="D27"/>
    </sheetView>
  </sheetViews>
  <sheetFormatPr defaultColWidth="9" defaultRowHeight="18" x14ac:dyDescent="0.55000000000000004"/>
  <cols>
    <col min="1" max="1" width="12.6328125" style="3" customWidth="1"/>
    <col min="2" max="2" width="7.6328125" style="1" customWidth="1"/>
    <col min="3" max="3" width="7.6328125" style="260" customWidth="1"/>
    <col min="4" max="4" width="7.6328125" style="1" customWidth="1"/>
    <col min="5" max="5" width="7.6328125" style="260" customWidth="1"/>
    <col min="6" max="6" width="10.7265625" style="1" bestFit="1" customWidth="1"/>
    <col min="7" max="7" width="7.6328125" style="260" customWidth="1"/>
    <col min="8" max="8" width="10.7265625" style="1" bestFit="1" customWidth="1"/>
    <col min="9" max="9" width="7.6328125" style="260" customWidth="1"/>
    <col min="10" max="10" width="10.7265625" style="1" bestFit="1" customWidth="1"/>
    <col min="11" max="11" width="7.6328125" style="260" customWidth="1"/>
    <col min="12" max="12" width="10.7265625" style="1" bestFit="1" customWidth="1"/>
    <col min="13" max="13" width="7.6328125" style="260" customWidth="1"/>
    <col min="14" max="14" width="7.6328125" style="1" customWidth="1"/>
    <col min="15" max="15" width="7.6328125" style="260" customWidth="1"/>
    <col min="16" max="16" width="10.7265625" style="1" bestFit="1" customWidth="1"/>
    <col min="17" max="17" width="7.6328125" style="260" customWidth="1"/>
    <col min="18" max="18" width="7.6328125" style="1" customWidth="1"/>
    <col min="19" max="19" width="7.6328125" style="260" customWidth="1"/>
    <col min="20" max="20" width="7.6328125" style="1" customWidth="1"/>
    <col min="21" max="21" width="7.6328125" style="260" customWidth="1"/>
    <col min="22" max="22" width="12.453125" style="152" bestFit="1" customWidth="1"/>
    <col min="23" max="23" width="5.90625" style="151" customWidth="1"/>
    <col min="24" max="16384" width="9" style="1"/>
  </cols>
  <sheetData>
    <row r="1" spans="1:24" s="297" customFormat="1" ht="15" customHeight="1" x14ac:dyDescent="0.55000000000000004">
      <c r="A1" s="176" t="s">
        <v>140</v>
      </c>
      <c r="B1" s="173"/>
      <c r="C1" s="299"/>
      <c r="D1" s="173"/>
      <c r="E1" s="299"/>
      <c r="F1" s="173"/>
      <c r="G1" s="299"/>
      <c r="H1" s="173"/>
      <c r="I1" s="299"/>
      <c r="J1" s="173"/>
      <c r="K1" s="299"/>
      <c r="L1" s="173"/>
      <c r="M1" s="299"/>
      <c r="N1" s="173"/>
      <c r="O1" s="299"/>
      <c r="P1" s="173"/>
      <c r="Q1" s="299"/>
      <c r="R1" s="175"/>
      <c r="S1" s="299"/>
      <c r="T1" s="298" t="s">
        <v>139</v>
      </c>
      <c r="U1" s="298"/>
      <c r="V1" s="173"/>
      <c r="W1" s="173"/>
      <c r="X1" s="7"/>
    </row>
    <row r="2" spans="1:24" ht="23.25" customHeight="1" x14ac:dyDescent="0.55000000000000004">
      <c r="A2" s="296"/>
      <c r="B2" s="295" t="s">
        <v>138</v>
      </c>
      <c r="C2" s="294"/>
      <c r="D2" s="168" t="s">
        <v>137</v>
      </c>
      <c r="E2" s="293"/>
      <c r="F2" s="292" t="s">
        <v>136</v>
      </c>
      <c r="G2" s="291"/>
      <c r="H2" s="168" t="s">
        <v>135</v>
      </c>
      <c r="I2" s="167"/>
      <c r="J2" s="168" t="s">
        <v>116</v>
      </c>
      <c r="K2" s="167"/>
      <c r="L2" s="168" t="s">
        <v>134</v>
      </c>
      <c r="M2" s="167"/>
      <c r="N2" s="168" t="s">
        <v>133</v>
      </c>
      <c r="O2" s="167"/>
      <c r="P2" s="168" t="s">
        <v>132</v>
      </c>
      <c r="Q2" s="167"/>
      <c r="R2" s="168" t="s">
        <v>131</v>
      </c>
      <c r="S2" s="290"/>
      <c r="T2" s="168" t="s">
        <v>130</v>
      </c>
      <c r="U2" s="167"/>
      <c r="V2" s="279" t="s">
        <v>129</v>
      </c>
      <c r="W2" s="154"/>
      <c r="X2" s="42"/>
    </row>
    <row r="3" spans="1:24" ht="25.5" customHeight="1" x14ac:dyDescent="0.55000000000000004">
      <c r="A3" s="66"/>
      <c r="B3" s="289"/>
      <c r="C3" s="288"/>
      <c r="D3" s="287"/>
      <c r="E3" s="286"/>
      <c r="F3" s="285"/>
      <c r="G3" s="284"/>
      <c r="H3" s="285"/>
      <c r="I3" s="284"/>
      <c r="J3" s="283"/>
      <c r="K3" s="282"/>
      <c r="L3" s="283"/>
      <c r="M3" s="282"/>
      <c r="N3" s="283"/>
      <c r="O3" s="282"/>
      <c r="P3" s="283"/>
      <c r="Q3" s="282"/>
      <c r="R3" s="285"/>
      <c r="S3" s="284"/>
      <c r="T3" s="283"/>
      <c r="U3" s="282"/>
      <c r="V3" s="279"/>
      <c r="W3" s="154"/>
      <c r="X3" s="42"/>
    </row>
    <row r="4" spans="1:24" ht="27" customHeight="1" x14ac:dyDescent="0.55000000000000004">
      <c r="A4" s="52"/>
      <c r="B4" s="281" t="s">
        <v>128</v>
      </c>
      <c r="C4" s="280" t="s">
        <v>77</v>
      </c>
      <c r="D4" s="281" t="s">
        <v>128</v>
      </c>
      <c r="E4" s="280" t="s">
        <v>77</v>
      </c>
      <c r="F4" s="281" t="s">
        <v>128</v>
      </c>
      <c r="G4" s="280" t="s">
        <v>77</v>
      </c>
      <c r="H4" s="281" t="s">
        <v>128</v>
      </c>
      <c r="I4" s="280" t="s">
        <v>77</v>
      </c>
      <c r="J4" s="281" t="s">
        <v>128</v>
      </c>
      <c r="K4" s="280" t="s">
        <v>77</v>
      </c>
      <c r="L4" s="281" t="s">
        <v>128</v>
      </c>
      <c r="M4" s="280" t="s">
        <v>77</v>
      </c>
      <c r="N4" s="281" t="s">
        <v>128</v>
      </c>
      <c r="O4" s="280" t="s">
        <v>77</v>
      </c>
      <c r="P4" s="281" t="s">
        <v>128</v>
      </c>
      <c r="Q4" s="280" t="s">
        <v>77</v>
      </c>
      <c r="R4" s="281" t="s">
        <v>128</v>
      </c>
      <c r="S4" s="280" t="s">
        <v>77</v>
      </c>
      <c r="T4" s="281" t="s">
        <v>128</v>
      </c>
      <c r="U4" s="280" t="s">
        <v>77</v>
      </c>
      <c r="V4" s="279"/>
      <c r="W4" s="154"/>
      <c r="X4" s="4"/>
    </row>
    <row r="5" spans="1:24" s="277" customFormat="1" ht="16.5" customHeight="1" x14ac:dyDescent="0.55000000000000004">
      <c r="A5" s="161" t="s">
        <v>29</v>
      </c>
      <c r="B5" s="19">
        <v>127.8</v>
      </c>
      <c r="C5" s="271">
        <f>IF(B5="-","-",B5/$V5*100000)</f>
        <v>2.4328954882924041</v>
      </c>
      <c r="D5" s="19">
        <v>1124.0999999999999</v>
      </c>
      <c r="E5" s="271">
        <f>IF(D5="-","-",D5/$V5*100000)</f>
        <v>21.399200456881779</v>
      </c>
      <c r="F5" s="278">
        <v>2505.5</v>
      </c>
      <c r="G5" s="271">
        <f>IF(F5="-","-",F5/$V5*100000)</f>
        <v>47.696554349895294</v>
      </c>
      <c r="H5" s="278">
        <v>2499.6999999999998</v>
      </c>
      <c r="I5" s="271">
        <f>IF(H5="-","-",H5/$V5*100000)</f>
        <v>47.586141252617551</v>
      </c>
      <c r="J5" s="278">
        <v>3838</v>
      </c>
      <c r="K5" s="271">
        <f>IF(J5="-","-",J5/$V5*100000)</f>
        <v>73.063011612411955</v>
      </c>
      <c r="L5" s="278">
        <v>2585</v>
      </c>
      <c r="M5" s="271">
        <f>IF(L5="-","-",L5/$V5*100000)</f>
        <v>49.209975252236816</v>
      </c>
      <c r="N5" s="278">
        <v>220.6</v>
      </c>
      <c r="O5" s="271">
        <f>IF(N5="-","-",N5/$V5*100000)</f>
        <v>4.1995050447363411</v>
      </c>
      <c r="P5" s="278">
        <v>1401.7</v>
      </c>
      <c r="Q5" s="271">
        <f>IF(P5="-","-",P5/$V5*100000)</f>
        <v>26.683799733485628</v>
      </c>
      <c r="R5" s="278"/>
      <c r="S5" s="271">
        <f>IF(R5="-","-",R5/$V5*100000)</f>
        <v>0</v>
      </c>
      <c r="T5" s="278">
        <v>884.2</v>
      </c>
      <c r="U5" s="271">
        <f>IF(T5="-","-",T5/$V5*100000)</f>
        <v>16.832286312583285</v>
      </c>
      <c r="V5" s="157">
        <v>5253000</v>
      </c>
      <c r="W5" s="10"/>
      <c r="X5" s="4"/>
    </row>
    <row r="6" spans="1:24" s="277" customFormat="1" ht="16.5" customHeight="1" x14ac:dyDescent="0.55000000000000004">
      <c r="A6" s="161" t="s">
        <v>28</v>
      </c>
      <c r="B6" s="19">
        <f>SUM(B7:B8)</f>
        <v>7</v>
      </c>
      <c r="C6" s="19">
        <f>IF(B6="-","-",B6/$V6*100000)</f>
        <v>1.911575957836096</v>
      </c>
      <c r="D6" s="19">
        <f>SUM(D7:D8)</f>
        <v>65</v>
      </c>
      <c r="E6" s="19">
        <f>IF(D6="-","-",D6/$V6*100000)</f>
        <v>17.750348179906606</v>
      </c>
      <c r="F6" s="19">
        <f>SUM(F7:F8)</f>
        <v>175</v>
      </c>
      <c r="G6" s="19">
        <f>IF(F6="-","-",F6/$V6*100000)</f>
        <v>47.789398945902398</v>
      </c>
      <c r="H6" s="19">
        <f>SUM(H7:H8)</f>
        <v>161</v>
      </c>
      <c r="I6" s="19">
        <f>IF(H6="-","-",H6/$V6*100000)</f>
        <v>43.966247030230207</v>
      </c>
      <c r="J6" s="19">
        <f>SUM(J7:J8)</f>
        <v>277</v>
      </c>
      <c r="K6" s="19">
        <f>IF(J6="-","-",J6/$V6*100000)</f>
        <v>75.643791474371227</v>
      </c>
      <c r="L6" s="19">
        <f>SUM(L7:L8)</f>
        <v>181</v>
      </c>
      <c r="M6" s="19">
        <f>IF(L6="-","-",L6/$V6*100000)</f>
        <v>49.427892624047622</v>
      </c>
      <c r="N6" s="19">
        <f>SUM(N7:N8)</f>
        <v>20</v>
      </c>
      <c r="O6" s="19">
        <f>IF(N6="-","-",N6/$V6*100000)</f>
        <v>5.4616455938174173</v>
      </c>
      <c r="P6" s="19">
        <f>SUM(P7:P8)</f>
        <v>72</v>
      </c>
      <c r="Q6" s="19">
        <f>IF(P6="-","-",P6/$V6*100000)</f>
        <v>19.661924137742702</v>
      </c>
      <c r="R6" s="19">
        <f>SUM(R7:R8)</f>
        <v>0</v>
      </c>
      <c r="S6" s="19">
        <f>IF(R6="-","-",R6/$V6*100000)</f>
        <v>0</v>
      </c>
      <c r="T6" s="19">
        <f>SUM(T7:T8)</f>
        <v>74</v>
      </c>
      <c r="U6" s="19">
        <f>IF(T6="-","-",T6/$V6*100000)</f>
        <v>20.208088697124442</v>
      </c>
      <c r="V6" s="157">
        <v>366190</v>
      </c>
      <c r="W6" s="10"/>
      <c r="X6" s="4"/>
    </row>
    <row r="7" spans="1:24" ht="13.5" customHeight="1" x14ac:dyDescent="0.55000000000000004">
      <c r="A7" s="15" t="s">
        <v>55</v>
      </c>
      <c r="B7" s="13">
        <v>7</v>
      </c>
      <c r="C7" s="267">
        <f>IF(B7="-","-",B7/$V7*100000)</f>
        <v>2.7403695584090197</v>
      </c>
      <c r="D7" s="13">
        <v>65</v>
      </c>
      <c r="E7" s="267">
        <f>IF(D7="-","-",D7/$V7*100000)</f>
        <v>25.446288756655182</v>
      </c>
      <c r="F7" s="13">
        <v>175</v>
      </c>
      <c r="G7" s="267">
        <f>IF(F7="-","-",F7/$V7*100000)</f>
        <v>68.509238960225503</v>
      </c>
      <c r="H7" s="13">
        <v>161</v>
      </c>
      <c r="I7" s="267">
        <f>IF(H7="-","-",H7/$V7*100000)</f>
        <v>63.028499843407452</v>
      </c>
      <c r="J7" s="13">
        <v>277</v>
      </c>
      <c r="K7" s="267">
        <f>IF(J7="-","-",J7/$V7*100000)</f>
        <v>108.44033823989977</v>
      </c>
      <c r="L7" s="13">
        <v>181</v>
      </c>
      <c r="M7" s="267">
        <f>IF(L7="-","-",L7/$V7*100000)</f>
        <v>70.858127153147507</v>
      </c>
      <c r="N7" s="13">
        <v>20</v>
      </c>
      <c r="O7" s="267">
        <f>IF(N7="-","-",N7/$V7*100000)</f>
        <v>7.8296273097400571</v>
      </c>
      <c r="P7" s="13">
        <v>72</v>
      </c>
      <c r="Q7" s="267">
        <f>IF(P7="-","-",P7/$V7*100000)</f>
        <v>28.1866583150642</v>
      </c>
      <c r="R7" s="13" t="s">
        <v>2</v>
      </c>
      <c r="S7" s="267" t="str">
        <f>IF(R7="-","-",R7/$V7*100000)</f>
        <v>-</v>
      </c>
      <c r="T7" s="13">
        <v>74</v>
      </c>
      <c r="U7" s="267">
        <f>IF(T7="-","-",T7/$V7*100000)</f>
        <v>28.969621046038206</v>
      </c>
      <c r="V7" s="157">
        <v>255440</v>
      </c>
      <c r="W7" s="154"/>
      <c r="X7" s="4"/>
    </row>
    <row r="8" spans="1:24" ht="13.5" customHeight="1" x14ac:dyDescent="0.55000000000000004">
      <c r="A8" s="276" t="s">
        <v>26</v>
      </c>
      <c r="B8" s="13" t="str">
        <f>IF(SUM(B9:B16)=0,"-",SUM(B9:B16))</f>
        <v>-</v>
      </c>
      <c r="C8" s="267" t="str">
        <f>IF(B8="-","-",B8/$V8*100000)</f>
        <v>-</v>
      </c>
      <c r="D8" s="13" t="str">
        <f>IF(SUM(D9:D16)=0,"-",SUM(D9:D16))</f>
        <v>-</v>
      </c>
      <c r="E8" s="267" t="str">
        <f>IF(D8="-","-",D8/$V8*100000)</f>
        <v>-</v>
      </c>
      <c r="F8" s="13" t="str">
        <f>IF(SUM(F9:F16)=0,"-",SUM(F9:F16))</f>
        <v>-</v>
      </c>
      <c r="G8" s="267" t="str">
        <f>IF(F8="-","-",F8/$V8*100000)</f>
        <v>-</v>
      </c>
      <c r="H8" s="13" t="str">
        <f>IF(SUM(H9:H16)=0,"-",SUM(H9:H16))</f>
        <v>-</v>
      </c>
      <c r="I8" s="267" t="str">
        <f>IF(H8="-","-",H8/$V8*100000)</f>
        <v>-</v>
      </c>
      <c r="J8" s="13" t="str">
        <f>IF(SUM(J9:J16)=0,"-",SUM(J9:J16))</f>
        <v>-</v>
      </c>
      <c r="K8" s="267" t="str">
        <f>IF(J8="-","-",J8/$V8*100000)</f>
        <v>-</v>
      </c>
      <c r="L8" s="13" t="str">
        <f>IF(SUM(L9:L16)=0,"-",SUM(L9:L16))</f>
        <v>-</v>
      </c>
      <c r="M8" s="267" t="str">
        <f>IF(L8="-","-",L8/$V8*100000)</f>
        <v>-</v>
      </c>
      <c r="N8" s="13" t="str">
        <f>IF(SUM(N9:N16)=0,"-",SUM(N9:N16))</f>
        <v>-</v>
      </c>
      <c r="O8" s="267" t="str">
        <f>IF(N8="-","-",N8/$V8*100000)</f>
        <v>-</v>
      </c>
      <c r="P8" s="13" t="str">
        <f>IF(SUM(P9:P16)=0,"-",SUM(P9:P16))</f>
        <v>-</v>
      </c>
      <c r="Q8" s="267" t="str">
        <f>IF(P8="-","-",P8/$V8*100000)</f>
        <v>-</v>
      </c>
      <c r="R8" s="13" t="str">
        <f>IF(SUM(R9:R16)=0,"-",SUM(R9:R16))</f>
        <v>-</v>
      </c>
      <c r="S8" s="267" t="str">
        <f>IF(R8="-","-",R8/$V8*100000)</f>
        <v>-</v>
      </c>
      <c r="T8" s="13" t="str">
        <f>IF(SUM(T9:T16)=0,"-",SUM(T9:T16))</f>
        <v>-</v>
      </c>
      <c r="U8" s="267" t="str">
        <f>IF(T8="-","-",T8/$V8*100000)</f>
        <v>-</v>
      </c>
      <c r="V8" s="157">
        <v>110750</v>
      </c>
      <c r="W8" s="154"/>
      <c r="X8" s="4"/>
    </row>
    <row r="9" spans="1:24" ht="13.5" customHeight="1" x14ac:dyDescent="0.55000000000000004">
      <c r="A9" s="15" t="s">
        <v>25</v>
      </c>
      <c r="B9" s="13" t="s">
        <v>17</v>
      </c>
      <c r="C9" s="267" t="str">
        <f>IF(B9="-","-",B9/$V9*100000)</f>
        <v>-</v>
      </c>
      <c r="D9" s="13" t="s">
        <v>17</v>
      </c>
      <c r="E9" s="267" t="str">
        <f>IF(D9="-","-",D9/$V9*100000)</f>
        <v>-</v>
      </c>
      <c r="F9" s="13" t="s">
        <v>17</v>
      </c>
      <c r="G9" s="267" t="str">
        <f>IF(F9="-","-",F9/$V9*100000)</f>
        <v>-</v>
      </c>
      <c r="H9" s="13" t="s">
        <v>17</v>
      </c>
      <c r="I9" s="267" t="str">
        <f>IF(H9="-","-",H9/$V9*100000)</f>
        <v>-</v>
      </c>
      <c r="J9" s="13" t="s">
        <v>17</v>
      </c>
      <c r="K9" s="267" t="str">
        <f>IF(J9="-","-",J9/$V9*100000)</f>
        <v>-</v>
      </c>
      <c r="L9" s="13" t="s">
        <v>17</v>
      </c>
      <c r="M9" s="267" t="str">
        <f>IF(L9="-","-",L9/$V9*100000)</f>
        <v>-</v>
      </c>
      <c r="N9" s="13" t="s">
        <v>17</v>
      </c>
      <c r="O9" s="267" t="str">
        <f>IF(N9="-","-",N9/$V9*100000)</f>
        <v>-</v>
      </c>
      <c r="P9" s="13" t="s">
        <v>17</v>
      </c>
      <c r="Q9" s="267" t="str">
        <f>IF(P9="-","-",P9/$V9*100000)</f>
        <v>-</v>
      </c>
      <c r="R9" s="13" t="s">
        <v>17</v>
      </c>
      <c r="S9" s="267" t="str">
        <f>IF(R9="-","-",R9/$V9*100000)</f>
        <v>-</v>
      </c>
      <c r="T9" s="13" t="s">
        <v>17</v>
      </c>
      <c r="U9" s="267" t="str">
        <f>IF(T9="-","-",T9/$V9*100000)</f>
        <v>-</v>
      </c>
      <c r="V9" s="157">
        <v>45170</v>
      </c>
      <c r="W9" s="154"/>
      <c r="X9" s="4"/>
    </row>
    <row r="10" spans="1:24" ht="13.5" customHeight="1" x14ac:dyDescent="0.55000000000000004">
      <c r="A10" s="15" t="s">
        <v>24</v>
      </c>
      <c r="B10" s="13" t="s">
        <v>2</v>
      </c>
      <c r="C10" s="267" t="str">
        <f>IF(B10="-","-",B10/$V10*100000)</f>
        <v>-</v>
      </c>
      <c r="D10" s="13" t="s">
        <v>2</v>
      </c>
      <c r="E10" s="267" t="str">
        <f>IF(D10="-","-",D10/$V10*100000)</f>
        <v>-</v>
      </c>
      <c r="F10" s="13" t="s">
        <v>2</v>
      </c>
      <c r="G10" s="267" t="str">
        <f>IF(F10="-","-",F10/$V10*100000)</f>
        <v>-</v>
      </c>
      <c r="H10" s="13" t="s">
        <v>2</v>
      </c>
      <c r="I10" s="267" t="str">
        <f>IF(H10="-","-",H10/$V10*100000)</f>
        <v>-</v>
      </c>
      <c r="J10" s="13" t="s">
        <v>2</v>
      </c>
      <c r="K10" s="267" t="str">
        <f>IF(J10="-","-",J10/$V10*100000)</f>
        <v>-</v>
      </c>
      <c r="L10" s="13" t="s">
        <v>2</v>
      </c>
      <c r="M10" s="267" t="str">
        <f>IF(L10="-","-",L10/$V10*100000)</f>
        <v>-</v>
      </c>
      <c r="N10" s="13" t="s">
        <v>2</v>
      </c>
      <c r="O10" s="267" t="str">
        <f>IF(N10="-","-",N10/$V10*100000)</f>
        <v>-</v>
      </c>
      <c r="P10" s="13" t="s">
        <v>2</v>
      </c>
      <c r="Q10" s="267" t="str">
        <f>IF(P10="-","-",P10/$V10*100000)</f>
        <v>-</v>
      </c>
      <c r="R10" s="13" t="s">
        <v>2</v>
      </c>
      <c r="S10" s="267" t="str">
        <f>IF(R10="-","-",R10/$V10*100000)</f>
        <v>-</v>
      </c>
      <c r="T10" s="13" t="s">
        <v>2</v>
      </c>
      <c r="U10" s="267" t="str">
        <f>IF(T10="-","-",T10/$V10*100000)</f>
        <v>-</v>
      </c>
      <c r="V10" s="157">
        <v>6620</v>
      </c>
      <c r="W10" s="154"/>
      <c r="X10" s="4"/>
    </row>
    <row r="11" spans="1:24" ht="13.5" customHeight="1" x14ac:dyDescent="0.55000000000000004">
      <c r="A11" s="15" t="s">
        <v>23</v>
      </c>
      <c r="B11" s="13" t="s">
        <v>2</v>
      </c>
      <c r="C11" s="267" t="str">
        <f>IF(B11="-","-",B11/$V11*100000)</f>
        <v>-</v>
      </c>
      <c r="D11" s="13" t="s">
        <v>2</v>
      </c>
      <c r="E11" s="267" t="str">
        <f>IF(D11="-","-",D11/$V11*100000)</f>
        <v>-</v>
      </c>
      <c r="F11" s="13" t="s">
        <v>2</v>
      </c>
      <c r="G11" s="267" t="str">
        <f>IF(F11="-","-",F11/$V11*100000)</f>
        <v>-</v>
      </c>
      <c r="H11" s="13" t="s">
        <v>2</v>
      </c>
      <c r="I11" s="267" t="str">
        <f>IF(H11="-","-",H11/$V11*100000)</f>
        <v>-</v>
      </c>
      <c r="J11" s="13" t="s">
        <v>2</v>
      </c>
      <c r="K11" s="267" t="str">
        <f>IF(J11="-","-",J11/$V11*100000)</f>
        <v>-</v>
      </c>
      <c r="L11" s="13" t="s">
        <v>2</v>
      </c>
      <c r="M11" s="267" t="str">
        <f>IF(L11="-","-",L11/$V11*100000)</f>
        <v>-</v>
      </c>
      <c r="N11" s="13" t="s">
        <v>2</v>
      </c>
      <c r="O11" s="267" t="str">
        <f>IF(N11="-","-",N11/$V11*100000)</f>
        <v>-</v>
      </c>
      <c r="P11" s="13" t="s">
        <v>2</v>
      </c>
      <c r="Q11" s="267" t="str">
        <f>IF(P11="-","-",P11/$V11*100000)</f>
        <v>-</v>
      </c>
      <c r="R11" s="13" t="s">
        <v>2</v>
      </c>
      <c r="S11" s="267" t="str">
        <f>IF(R11="-","-",R11/$V11*100000)</f>
        <v>-</v>
      </c>
      <c r="T11" s="13" t="s">
        <v>2</v>
      </c>
      <c r="U11" s="267" t="str">
        <f>IF(T11="-","-",T11/$V11*100000)</f>
        <v>-</v>
      </c>
      <c r="V11" s="157">
        <v>3960</v>
      </c>
      <c r="W11" s="154"/>
      <c r="X11" s="4"/>
    </row>
    <row r="12" spans="1:24" ht="13.5" customHeight="1" x14ac:dyDescent="0.55000000000000004">
      <c r="A12" s="15" t="s">
        <v>22</v>
      </c>
      <c r="B12" s="13" t="s">
        <v>17</v>
      </c>
      <c r="C12" s="267" t="str">
        <f>IF(B12="-","-",B12/$V12*100000)</f>
        <v>-</v>
      </c>
      <c r="D12" s="13" t="s">
        <v>17</v>
      </c>
      <c r="E12" s="267" t="str">
        <f>IF(D12="-","-",D12/$V12*100000)</f>
        <v>-</v>
      </c>
      <c r="F12" s="13" t="s">
        <v>17</v>
      </c>
      <c r="G12" s="267" t="str">
        <f>IF(F12="-","-",F12/$V12*100000)</f>
        <v>-</v>
      </c>
      <c r="H12" s="13" t="s">
        <v>17</v>
      </c>
      <c r="I12" s="267" t="str">
        <f>IF(H12="-","-",H12/$V12*100000)</f>
        <v>-</v>
      </c>
      <c r="J12" s="13" t="s">
        <v>17</v>
      </c>
      <c r="K12" s="267" t="str">
        <f>IF(J12="-","-",J12/$V12*100000)</f>
        <v>-</v>
      </c>
      <c r="L12" s="13" t="s">
        <v>17</v>
      </c>
      <c r="M12" s="267" t="str">
        <f>IF(L12="-","-",L12/$V12*100000)</f>
        <v>-</v>
      </c>
      <c r="N12" s="13" t="s">
        <v>17</v>
      </c>
      <c r="O12" s="267" t="str">
        <f>IF(N12="-","-",N12/$V12*100000)</f>
        <v>-</v>
      </c>
      <c r="P12" s="13" t="s">
        <v>17</v>
      </c>
      <c r="Q12" s="267" t="str">
        <f>IF(P12="-","-",P12/$V12*100000)</f>
        <v>-</v>
      </c>
      <c r="R12" s="13" t="s">
        <v>17</v>
      </c>
      <c r="S12" s="267" t="str">
        <f>IF(R12="-","-",R12/$V12*100000)</f>
        <v>-</v>
      </c>
      <c r="T12" s="13" t="s">
        <v>17</v>
      </c>
      <c r="U12" s="267" t="str">
        <f>IF(T12="-","-",T12/$V12*100000)</f>
        <v>-</v>
      </c>
      <c r="V12" s="157">
        <v>4330</v>
      </c>
      <c r="W12" s="154"/>
      <c r="X12" s="4"/>
    </row>
    <row r="13" spans="1:24" ht="13.5" customHeight="1" x14ac:dyDescent="0.55000000000000004">
      <c r="A13" s="15" t="s">
        <v>21</v>
      </c>
      <c r="B13" s="13" t="s">
        <v>2</v>
      </c>
      <c r="C13" s="267" t="str">
        <f>IF(B13="-","-",B13/$V13*100000)</f>
        <v>-</v>
      </c>
      <c r="D13" s="13" t="s">
        <v>2</v>
      </c>
      <c r="E13" s="267" t="str">
        <f>IF(D13="-","-",D13/$V13*100000)</f>
        <v>-</v>
      </c>
      <c r="F13" s="13" t="s">
        <v>2</v>
      </c>
      <c r="G13" s="267" t="str">
        <f>IF(F13="-","-",F13/$V13*100000)</f>
        <v>-</v>
      </c>
      <c r="H13" s="13" t="s">
        <v>2</v>
      </c>
      <c r="I13" s="267" t="str">
        <f>IF(H13="-","-",H13/$V13*100000)</f>
        <v>-</v>
      </c>
      <c r="J13" s="13" t="s">
        <v>2</v>
      </c>
      <c r="K13" s="267" t="str">
        <f>IF(J13="-","-",J13/$V13*100000)</f>
        <v>-</v>
      </c>
      <c r="L13" s="13" t="s">
        <v>2</v>
      </c>
      <c r="M13" s="267" t="str">
        <f>IF(L13="-","-",L13/$V13*100000)</f>
        <v>-</v>
      </c>
      <c r="N13" s="13" t="s">
        <v>2</v>
      </c>
      <c r="O13" s="267" t="str">
        <f>IF(N13="-","-",N13/$V13*100000)</f>
        <v>-</v>
      </c>
      <c r="P13" s="13" t="s">
        <v>2</v>
      </c>
      <c r="Q13" s="267" t="str">
        <f>IF(P13="-","-",P13/$V13*100000)</f>
        <v>-</v>
      </c>
      <c r="R13" s="13" t="s">
        <v>2</v>
      </c>
      <c r="S13" s="267" t="str">
        <f>IF(R13="-","-",R13/$V13*100000)</f>
        <v>-</v>
      </c>
      <c r="T13" s="13" t="s">
        <v>2</v>
      </c>
      <c r="U13" s="267" t="str">
        <f>IF(T13="-","-",T13/$V13*100000)</f>
        <v>-</v>
      </c>
      <c r="V13" s="157">
        <v>4150</v>
      </c>
      <c r="W13" s="154"/>
      <c r="X13" s="4"/>
    </row>
    <row r="14" spans="1:24" ht="13.5" customHeight="1" x14ac:dyDescent="0.55000000000000004">
      <c r="A14" s="15" t="s">
        <v>20</v>
      </c>
      <c r="B14" s="13" t="s">
        <v>2</v>
      </c>
      <c r="C14" s="267" t="str">
        <f>IF(B14="-","-",B14/$V14*100000)</f>
        <v>-</v>
      </c>
      <c r="D14" s="13" t="s">
        <v>2</v>
      </c>
      <c r="E14" s="267" t="str">
        <f>IF(D14="-","-",D14/$V14*100000)</f>
        <v>-</v>
      </c>
      <c r="F14" s="13" t="s">
        <v>2</v>
      </c>
      <c r="G14" s="267" t="str">
        <f>IF(F14="-","-",F14/$V14*100000)</f>
        <v>-</v>
      </c>
      <c r="H14" s="13" t="s">
        <v>2</v>
      </c>
      <c r="I14" s="267" t="str">
        <f>IF(H14="-","-",H14/$V14*100000)</f>
        <v>-</v>
      </c>
      <c r="J14" s="13" t="s">
        <v>2</v>
      </c>
      <c r="K14" s="267" t="str">
        <f>IF(J14="-","-",J14/$V14*100000)</f>
        <v>-</v>
      </c>
      <c r="L14" s="13" t="s">
        <v>2</v>
      </c>
      <c r="M14" s="267" t="str">
        <f>IF(L14="-","-",L14/$V14*100000)</f>
        <v>-</v>
      </c>
      <c r="N14" s="13" t="s">
        <v>2</v>
      </c>
      <c r="O14" s="267" t="str">
        <f>IF(N14="-","-",N14/$V14*100000)</f>
        <v>-</v>
      </c>
      <c r="P14" s="13" t="s">
        <v>2</v>
      </c>
      <c r="Q14" s="267" t="str">
        <f>IF(P14="-","-",P14/$V14*100000)</f>
        <v>-</v>
      </c>
      <c r="R14" s="13" t="s">
        <v>2</v>
      </c>
      <c r="S14" s="267" t="str">
        <f>IF(R14="-","-",R14/$V14*100000)</f>
        <v>-</v>
      </c>
      <c r="T14" s="13" t="s">
        <v>2</v>
      </c>
      <c r="U14" s="267" t="str">
        <f>IF(T14="-","-",T14/$V14*100000)</f>
        <v>-</v>
      </c>
      <c r="V14" s="157">
        <v>27800</v>
      </c>
      <c r="W14" s="154"/>
      <c r="X14" s="4"/>
    </row>
    <row r="15" spans="1:24" ht="13.5" customHeight="1" x14ac:dyDescent="0.55000000000000004">
      <c r="A15" s="15" t="s">
        <v>19</v>
      </c>
      <c r="B15" s="13" t="s">
        <v>17</v>
      </c>
      <c r="C15" s="267" t="str">
        <f>IF(B15="-","-",B15/$V15*100000)</f>
        <v>-</v>
      </c>
      <c r="D15" s="13" t="s">
        <v>17</v>
      </c>
      <c r="E15" s="267" t="str">
        <f>IF(D15="-","-",D15/$V15*100000)</f>
        <v>-</v>
      </c>
      <c r="F15" s="13" t="s">
        <v>17</v>
      </c>
      <c r="G15" s="267" t="str">
        <f>IF(F15="-","-",F15/$V15*100000)</f>
        <v>-</v>
      </c>
      <c r="H15" s="13" t="s">
        <v>17</v>
      </c>
      <c r="I15" s="267" t="str">
        <f>IF(H15="-","-",H15/$V15*100000)</f>
        <v>-</v>
      </c>
      <c r="J15" s="13" t="s">
        <v>17</v>
      </c>
      <c r="K15" s="267" t="str">
        <f>IF(J15="-","-",J15/$V15*100000)</f>
        <v>-</v>
      </c>
      <c r="L15" s="13" t="s">
        <v>17</v>
      </c>
      <c r="M15" s="267" t="str">
        <f>IF(L15="-","-",L15/$V15*100000)</f>
        <v>-</v>
      </c>
      <c r="N15" s="13" t="s">
        <v>17</v>
      </c>
      <c r="O15" s="267" t="str">
        <f>IF(N15="-","-",N15/$V15*100000)</f>
        <v>-</v>
      </c>
      <c r="P15" s="13" t="s">
        <v>17</v>
      </c>
      <c r="Q15" s="267" t="str">
        <f>IF(P15="-","-",P15/$V15*100000)</f>
        <v>-</v>
      </c>
      <c r="R15" s="13" t="s">
        <v>17</v>
      </c>
      <c r="S15" s="267" t="str">
        <f>IF(R15="-","-",R15/$V15*100000)</f>
        <v>-</v>
      </c>
      <c r="T15" s="13" t="s">
        <v>17</v>
      </c>
      <c r="U15" s="267" t="str">
        <f>IF(T15="-","-",T15/$V15*100000)</f>
        <v>-</v>
      </c>
      <c r="V15" s="157">
        <v>3970</v>
      </c>
      <c r="W15" s="154"/>
      <c r="X15" s="4"/>
    </row>
    <row r="16" spans="1:24" ht="13.5" customHeight="1" x14ac:dyDescent="0.55000000000000004">
      <c r="A16" s="15" t="s">
        <v>18</v>
      </c>
      <c r="B16" s="13" t="s">
        <v>2</v>
      </c>
      <c r="C16" s="267" t="str">
        <f>IF(B16="-","-",B16/$V16*100000)</f>
        <v>-</v>
      </c>
      <c r="D16" s="13" t="s">
        <v>2</v>
      </c>
      <c r="E16" s="267" t="str">
        <f>IF(D16="-","-",D16/$V16*100000)</f>
        <v>-</v>
      </c>
      <c r="F16" s="13" t="s">
        <v>2</v>
      </c>
      <c r="G16" s="267" t="str">
        <f>IF(F16="-","-",F16/$V16*100000)</f>
        <v>-</v>
      </c>
      <c r="H16" s="13" t="s">
        <v>2</v>
      </c>
      <c r="I16" s="267" t="str">
        <f>IF(H16="-","-",H16/$V16*100000)</f>
        <v>-</v>
      </c>
      <c r="J16" s="13" t="s">
        <v>2</v>
      </c>
      <c r="K16" s="267" t="str">
        <f>IF(J16="-","-",J16/$V16*100000)</f>
        <v>-</v>
      </c>
      <c r="L16" s="13" t="s">
        <v>2</v>
      </c>
      <c r="M16" s="267" t="str">
        <f>IF(L16="-","-",L16/$V16*100000)</f>
        <v>-</v>
      </c>
      <c r="N16" s="13" t="s">
        <v>2</v>
      </c>
      <c r="O16" s="267" t="str">
        <f>IF(N16="-","-",N16/$V16*100000)</f>
        <v>-</v>
      </c>
      <c r="P16" s="13" t="s">
        <v>2</v>
      </c>
      <c r="Q16" s="267" t="str">
        <f>IF(P16="-","-",P16/$V16*100000)</f>
        <v>-</v>
      </c>
      <c r="R16" s="13" t="s">
        <v>2</v>
      </c>
      <c r="S16" s="267" t="str">
        <f>IF(R16="-","-",R16/$V16*100000)</f>
        <v>-</v>
      </c>
      <c r="T16" s="13" t="s">
        <v>2</v>
      </c>
      <c r="U16" s="267" t="str">
        <f>IF(T16="-","-",T16/$V16*100000)</f>
        <v>-</v>
      </c>
      <c r="V16" s="157">
        <v>14750</v>
      </c>
      <c r="W16" s="154"/>
      <c r="X16" s="4"/>
    </row>
    <row r="17" spans="1:24" ht="48.5" customHeight="1" x14ac:dyDescent="0.55000000000000004">
      <c r="A17" s="21" t="s">
        <v>16</v>
      </c>
      <c r="B17" s="19">
        <f>B18</f>
        <v>1</v>
      </c>
      <c r="C17" s="271">
        <f>IF(B17="-","-",B17/$V17*100000)</f>
        <v>2.8760425654299682</v>
      </c>
      <c r="D17" s="19">
        <f>D18</f>
        <v>14</v>
      </c>
      <c r="E17" s="271">
        <f>IF(D17="-","-",D17/$V17*100000)</f>
        <v>40.264595916019559</v>
      </c>
      <c r="F17" s="19">
        <f>F18</f>
        <v>20.6</v>
      </c>
      <c r="G17" s="271">
        <f>IF(F17="-","-",F17/$V17*100000)</f>
        <v>59.246476847857352</v>
      </c>
      <c r="H17" s="19">
        <f>H18</f>
        <v>23</v>
      </c>
      <c r="I17" s="271">
        <f>IF(H17="-","-",H17/$V17*100000)</f>
        <v>66.14897900488927</v>
      </c>
      <c r="J17" s="19">
        <f>J18</f>
        <v>28</v>
      </c>
      <c r="K17" s="271">
        <f>IF(J17="-","-",J17/$V17*100000)</f>
        <v>80.529191832039118</v>
      </c>
      <c r="L17" s="19">
        <f>L18</f>
        <v>19</v>
      </c>
      <c r="M17" s="271">
        <f>IF(L17="-","-",L17/$V17*100000)</f>
        <v>54.644808743169399</v>
      </c>
      <c r="N17" s="19">
        <f>N18</f>
        <v>2</v>
      </c>
      <c r="O17" s="271">
        <f>IF(N17="-","-",N17/$V17*100000)</f>
        <v>5.7520851308599363</v>
      </c>
      <c r="P17" s="19">
        <f>P18</f>
        <v>16</v>
      </c>
      <c r="Q17" s="271">
        <f>IF(P17="-","-",P17/$V17*100000)</f>
        <v>46.016681046879491</v>
      </c>
      <c r="R17" s="19" t="str">
        <f>R18</f>
        <v>-</v>
      </c>
      <c r="S17" s="271" t="str">
        <f>IF(R17="-","-",R17/$V17*100000)</f>
        <v>-</v>
      </c>
      <c r="T17" s="19">
        <f>T18</f>
        <v>2</v>
      </c>
      <c r="U17" s="271">
        <f>IF(T17="-","-",T17/$V17*100000)</f>
        <v>5.7520851308599363</v>
      </c>
      <c r="V17" s="157">
        <v>34770</v>
      </c>
      <c r="W17" s="154"/>
      <c r="X17" s="4"/>
    </row>
    <row r="18" spans="1:24" ht="13.5" customHeight="1" x14ac:dyDescent="0.55000000000000004">
      <c r="A18" s="270" t="s">
        <v>15</v>
      </c>
      <c r="B18" s="269">
        <v>1</v>
      </c>
      <c r="C18" s="268">
        <v>2.8760425654299682</v>
      </c>
      <c r="D18" s="269">
        <v>14</v>
      </c>
      <c r="E18" s="268">
        <v>40.264595916019559</v>
      </c>
      <c r="F18" s="269">
        <v>20.6</v>
      </c>
      <c r="G18" s="268">
        <v>59.246476847857352</v>
      </c>
      <c r="H18" s="269">
        <v>23</v>
      </c>
      <c r="I18" s="268">
        <v>66.14897900488927</v>
      </c>
      <c r="J18" s="269">
        <v>28</v>
      </c>
      <c r="K18" s="268">
        <v>80.529191832039118</v>
      </c>
      <c r="L18" s="269">
        <v>19</v>
      </c>
      <c r="M18" s="268">
        <v>54.644808743169399</v>
      </c>
      <c r="N18" s="269">
        <v>2</v>
      </c>
      <c r="O18" s="268">
        <v>5.7520851308599363</v>
      </c>
      <c r="P18" s="269">
        <v>16</v>
      </c>
      <c r="Q18" s="268">
        <v>46.016681046879491</v>
      </c>
      <c r="R18" s="269" t="s">
        <v>2</v>
      </c>
      <c r="S18" s="268" t="s">
        <v>2</v>
      </c>
      <c r="T18" s="269">
        <v>2</v>
      </c>
      <c r="U18" s="268">
        <v>5.7520851308599363</v>
      </c>
      <c r="V18" s="157">
        <v>34770</v>
      </c>
      <c r="W18" s="154"/>
      <c r="X18" s="4"/>
    </row>
    <row r="19" spans="1:24" ht="13.5" customHeight="1" x14ac:dyDescent="0.55000000000000004">
      <c r="A19" s="15" t="s">
        <v>14</v>
      </c>
      <c r="B19" s="13">
        <v>1</v>
      </c>
      <c r="C19" s="267">
        <v>6.1576354679802954</v>
      </c>
      <c r="D19" s="13">
        <v>8</v>
      </c>
      <c r="E19" s="267">
        <v>49.261083743842363</v>
      </c>
      <c r="F19" s="13">
        <v>11.1</v>
      </c>
      <c r="G19" s="267">
        <v>68.349753694581281</v>
      </c>
      <c r="H19" s="13">
        <v>15</v>
      </c>
      <c r="I19" s="267">
        <v>92.364532019704427</v>
      </c>
      <c r="J19" s="13">
        <v>14</v>
      </c>
      <c r="K19" s="267">
        <v>86.206896551724142</v>
      </c>
      <c r="L19" s="13">
        <v>11</v>
      </c>
      <c r="M19" s="267">
        <v>67.733990147783246</v>
      </c>
      <c r="N19" s="13">
        <v>2</v>
      </c>
      <c r="O19" s="267">
        <v>12.315270935960591</v>
      </c>
      <c r="P19" s="13">
        <v>8</v>
      </c>
      <c r="Q19" s="267">
        <v>49.261083743842363</v>
      </c>
      <c r="R19" s="13">
        <v>0</v>
      </c>
      <c r="S19" s="267">
        <v>0</v>
      </c>
      <c r="T19" s="13">
        <v>1</v>
      </c>
      <c r="U19" s="267">
        <v>6.1576354679802954</v>
      </c>
      <c r="V19" s="157">
        <v>16240</v>
      </c>
      <c r="W19" s="154"/>
      <c r="X19" s="4"/>
    </row>
    <row r="20" spans="1:24" ht="13.5" customHeight="1" x14ac:dyDescent="0.55000000000000004">
      <c r="A20" s="15" t="s">
        <v>13</v>
      </c>
      <c r="B20" s="13">
        <v>0</v>
      </c>
      <c r="C20" s="267">
        <v>0</v>
      </c>
      <c r="D20" s="13">
        <v>1</v>
      </c>
      <c r="E20" s="267">
        <v>18.6219739292365</v>
      </c>
      <c r="F20" s="13">
        <v>2</v>
      </c>
      <c r="G20" s="267">
        <v>37.243947858473</v>
      </c>
      <c r="H20" s="13">
        <v>3</v>
      </c>
      <c r="I20" s="267">
        <v>55.865921787709496</v>
      </c>
      <c r="J20" s="13">
        <v>0</v>
      </c>
      <c r="K20" s="267">
        <v>0</v>
      </c>
      <c r="L20" s="13">
        <v>0</v>
      </c>
      <c r="M20" s="267">
        <v>0</v>
      </c>
      <c r="N20" s="13">
        <v>0</v>
      </c>
      <c r="O20" s="267">
        <v>0</v>
      </c>
      <c r="P20" s="13">
        <v>1</v>
      </c>
      <c r="Q20" s="267">
        <v>18.6219739292365</v>
      </c>
      <c r="R20" s="13">
        <v>0</v>
      </c>
      <c r="S20" s="267">
        <v>0</v>
      </c>
      <c r="T20" s="13">
        <v>0</v>
      </c>
      <c r="U20" s="267">
        <v>0</v>
      </c>
      <c r="V20" s="157">
        <v>5370</v>
      </c>
      <c r="W20" s="154"/>
      <c r="X20" s="4"/>
    </row>
    <row r="21" spans="1:24" ht="13.5" customHeight="1" x14ac:dyDescent="0.55000000000000004">
      <c r="A21" s="15" t="s">
        <v>11</v>
      </c>
      <c r="B21" s="13">
        <v>0</v>
      </c>
      <c r="C21" s="267">
        <v>0</v>
      </c>
      <c r="D21" s="13">
        <v>1</v>
      </c>
      <c r="E21" s="267">
        <v>18.656716417910449</v>
      </c>
      <c r="F21" s="13">
        <v>2</v>
      </c>
      <c r="G21" s="267">
        <v>37.313432835820898</v>
      </c>
      <c r="H21" s="13">
        <v>3</v>
      </c>
      <c r="I21" s="267">
        <v>55.97014925373135</v>
      </c>
      <c r="J21" s="13">
        <v>1</v>
      </c>
      <c r="K21" s="267">
        <v>18.656716417910449</v>
      </c>
      <c r="L21" s="13">
        <v>1</v>
      </c>
      <c r="M21" s="267">
        <v>18.656716417910449</v>
      </c>
      <c r="N21" s="13">
        <v>0</v>
      </c>
      <c r="O21" s="267">
        <v>0</v>
      </c>
      <c r="P21" s="13">
        <v>0</v>
      </c>
      <c r="Q21" s="267">
        <v>0</v>
      </c>
      <c r="R21" s="13">
        <v>0</v>
      </c>
      <c r="S21" s="267">
        <v>0</v>
      </c>
      <c r="T21" s="13">
        <v>0</v>
      </c>
      <c r="U21" s="267">
        <v>0</v>
      </c>
      <c r="V21" s="157">
        <v>5360</v>
      </c>
      <c r="W21" s="154"/>
      <c r="X21" s="4"/>
    </row>
    <row r="22" spans="1:24" ht="13.5" customHeight="1" x14ac:dyDescent="0.55000000000000004">
      <c r="A22" s="275" t="s">
        <v>10</v>
      </c>
      <c r="B22" s="274">
        <v>0</v>
      </c>
      <c r="C22" s="273">
        <v>0</v>
      </c>
      <c r="D22" s="274">
        <v>4</v>
      </c>
      <c r="E22" s="273">
        <v>51.282051282051285</v>
      </c>
      <c r="F22" s="274">
        <v>5.5</v>
      </c>
      <c r="G22" s="273">
        <v>70.512820512820525</v>
      </c>
      <c r="H22" s="274">
        <v>2</v>
      </c>
      <c r="I22" s="273">
        <v>25.641025641025642</v>
      </c>
      <c r="J22" s="274">
        <v>13</v>
      </c>
      <c r="K22" s="273">
        <v>166.66666666666669</v>
      </c>
      <c r="L22" s="274">
        <v>7</v>
      </c>
      <c r="M22" s="273">
        <v>89.743589743589737</v>
      </c>
      <c r="N22" s="274">
        <v>0</v>
      </c>
      <c r="O22" s="273">
        <v>0</v>
      </c>
      <c r="P22" s="274">
        <v>7</v>
      </c>
      <c r="Q22" s="273">
        <v>89.743589743589737</v>
      </c>
      <c r="R22" s="274">
        <v>0</v>
      </c>
      <c r="S22" s="273">
        <v>0</v>
      </c>
      <c r="T22" s="274">
        <v>1</v>
      </c>
      <c r="U22" s="273">
        <v>12.820512820512821</v>
      </c>
      <c r="V22" s="157">
        <v>7800</v>
      </c>
      <c r="W22" s="154"/>
      <c r="X22" s="4"/>
    </row>
    <row r="23" spans="1:24" ht="48.5" customHeight="1" x14ac:dyDescent="0.55000000000000004">
      <c r="A23" s="21" t="s">
        <v>9</v>
      </c>
      <c r="B23" s="19" t="str">
        <f>B24</f>
        <v>-</v>
      </c>
      <c r="C23" s="271" t="str">
        <f>C24</f>
        <v>-</v>
      </c>
      <c r="D23" s="19">
        <f>D24</f>
        <v>5</v>
      </c>
      <c r="E23" s="271">
        <f>E24</f>
        <v>22.634676324128566</v>
      </c>
      <c r="F23" s="19">
        <f>F24</f>
        <v>7</v>
      </c>
      <c r="G23" s="271">
        <f>G24</f>
        <v>31.688546853779989</v>
      </c>
      <c r="H23" s="19">
        <f>H24</f>
        <v>9</v>
      </c>
      <c r="I23" s="271">
        <f>I24</f>
        <v>40.742417383431416</v>
      </c>
      <c r="J23" s="19">
        <f>J24</f>
        <v>3</v>
      </c>
      <c r="K23" s="271">
        <f>K24</f>
        <v>13.580805794477138</v>
      </c>
      <c r="L23" s="19">
        <f>L24</f>
        <v>2</v>
      </c>
      <c r="M23" s="271">
        <f>M24</f>
        <v>9.0538705296514266</v>
      </c>
      <c r="N23" s="19" t="str">
        <f>N24</f>
        <v>-</v>
      </c>
      <c r="O23" s="271" t="str">
        <f>O24</f>
        <v>-</v>
      </c>
      <c r="P23" s="19">
        <f>P24</f>
        <v>3</v>
      </c>
      <c r="Q23" s="271">
        <f>Q24</f>
        <v>13.580805794477138</v>
      </c>
      <c r="R23" s="272" t="str">
        <f>R24</f>
        <v>-</v>
      </c>
      <c r="S23" s="271" t="str">
        <f>S24</f>
        <v>-</v>
      </c>
      <c r="T23" s="19" t="str">
        <f>T24</f>
        <v>-</v>
      </c>
      <c r="U23" s="271" t="str">
        <f>U24</f>
        <v>-</v>
      </c>
      <c r="V23" s="157"/>
      <c r="W23" s="154"/>
      <c r="X23" s="4"/>
    </row>
    <row r="24" spans="1:24" ht="13.5" customHeight="1" x14ac:dyDescent="0.55000000000000004">
      <c r="A24" s="270" t="s">
        <v>8</v>
      </c>
      <c r="B24" s="269" t="str">
        <f>IF(SUM(B25:B44)=0,"-",SUM(B25:B44))</f>
        <v>-</v>
      </c>
      <c r="C24" s="268" t="str">
        <f>IF(B24="-","-",B24/$V24*100000)</f>
        <v>-</v>
      </c>
      <c r="D24" s="269">
        <f>IF(SUM(D25:D44)=0,"-",SUM(D25:D44))</f>
        <v>5</v>
      </c>
      <c r="E24" s="268">
        <f>IF(D24="-","-",D24/$V24*100000)</f>
        <v>22.634676324128566</v>
      </c>
      <c r="F24" s="269">
        <f>IF(SUM(F25:F44)=0,"-",SUM(F25:F44))</f>
        <v>7</v>
      </c>
      <c r="G24" s="268">
        <f>IF(F24="-","-",F24/$V24*100000)</f>
        <v>31.688546853779989</v>
      </c>
      <c r="H24" s="269">
        <f>IF(SUM(H25:H44)=0,"-",SUM(H25:H44))</f>
        <v>9</v>
      </c>
      <c r="I24" s="268">
        <f>IF(H24="-","-",H24/$V24*100000)</f>
        <v>40.742417383431416</v>
      </c>
      <c r="J24" s="269">
        <f>IF(SUM(J25:J44)=0,"-",SUM(J25:J44))</f>
        <v>3</v>
      </c>
      <c r="K24" s="268">
        <f>IF(J24="-","-",J24/$V24*100000)</f>
        <v>13.580805794477138</v>
      </c>
      <c r="L24" s="269">
        <f>IF(SUM(L25:L44)=0,"-",SUM(L25:L44))</f>
        <v>2</v>
      </c>
      <c r="M24" s="268">
        <f>IF(L24="-","-",L24/$V24*100000)</f>
        <v>9.0538705296514266</v>
      </c>
      <c r="N24" s="269" t="str">
        <f>IF(SUM(N25:N44)=0,"-",SUM(N25:N44))</f>
        <v>-</v>
      </c>
      <c r="O24" s="268" t="str">
        <f>IF(N24="-","-",N24/$V24*100000)</f>
        <v>-</v>
      </c>
      <c r="P24" s="269">
        <f>IF(SUM(P25:P44)=0,"-",SUM(P25:P44))</f>
        <v>3</v>
      </c>
      <c r="Q24" s="268">
        <f>IF(P24="-","-",P24/$V24*100000)</f>
        <v>13.580805794477138</v>
      </c>
      <c r="R24" s="269" t="str">
        <f>IF(SUM(R25:R44)=0,"-",SUM(R25:R44))</f>
        <v>-</v>
      </c>
      <c r="S24" s="268" t="str">
        <f>IF(R24="-","-",R24/$V24*100000)</f>
        <v>-</v>
      </c>
      <c r="T24" s="269" t="str">
        <f>IF(SUM(T25:T44)=0,"-",SUM(T25:T44))</f>
        <v>-</v>
      </c>
      <c r="U24" s="268" t="str">
        <f>IF(T24="-","-",T24/$V24*100000)</f>
        <v>-</v>
      </c>
      <c r="V24" s="157">
        <v>22090</v>
      </c>
      <c r="W24" s="154"/>
      <c r="X24" s="4"/>
    </row>
    <row r="25" spans="1:24" ht="13.5" customHeight="1" x14ac:dyDescent="0.55000000000000004">
      <c r="A25" s="15" t="s">
        <v>7</v>
      </c>
      <c r="B25" s="13" t="s">
        <v>2</v>
      </c>
      <c r="C25" s="267" t="str">
        <f>IF(B25="-","-",B25/$V25*100000)</f>
        <v>-</v>
      </c>
      <c r="D25" s="13">
        <v>1</v>
      </c>
      <c r="E25" s="267">
        <f>IF(D25="-","-",D25/$V25*100000)</f>
        <v>12.903225806451614</v>
      </c>
      <c r="F25" s="13">
        <v>4</v>
      </c>
      <c r="G25" s="267">
        <f>IF(F25="-","-",F25/$V25*100000)</f>
        <v>51.612903225806456</v>
      </c>
      <c r="H25" s="13">
        <v>5</v>
      </c>
      <c r="I25" s="267">
        <f>IF(H25="-","-",H25/$V25*100000)</f>
        <v>64.516129032258064</v>
      </c>
      <c r="J25" s="13">
        <v>2</v>
      </c>
      <c r="K25" s="267">
        <f>IF(J25="-","-",J25/$V25*100000)</f>
        <v>25.806451612903228</v>
      </c>
      <c r="L25" s="13">
        <v>1</v>
      </c>
      <c r="M25" s="267">
        <f>IF(L25="-","-",L25/$V25*100000)</f>
        <v>12.903225806451614</v>
      </c>
      <c r="N25" s="13" t="s">
        <v>2</v>
      </c>
      <c r="O25" s="267" t="str">
        <f>IF(N25="-","-",N25/$V25*100000)</f>
        <v>-</v>
      </c>
      <c r="P25" s="13">
        <v>3</v>
      </c>
      <c r="Q25" s="267">
        <f>IF(P25="-","-",P25/$V25*100000)</f>
        <v>38.70967741935484</v>
      </c>
      <c r="R25" s="13" t="s">
        <v>2</v>
      </c>
      <c r="S25" s="267" t="str">
        <f>IF(R25="-","-",R25/$V25*100000)</f>
        <v>-</v>
      </c>
      <c r="T25" s="13" t="s">
        <v>2</v>
      </c>
      <c r="U25" s="267" t="str">
        <f>IF(T25="-","-",T25/$V25*100000)</f>
        <v>-</v>
      </c>
      <c r="V25" s="157">
        <v>7750</v>
      </c>
      <c r="W25" s="154"/>
      <c r="X25" s="4"/>
    </row>
    <row r="26" spans="1:24" ht="13.5" customHeight="1" x14ac:dyDescent="0.55000000000000004">
      <c r="A26" s="15" t="s">
        <v>6</v>
      </c>
      <c r="B26" s="13" t="s">
        <v>2</v>
      </c>
      <c r="C26" s="267" t="str">
        <f>IF(B26="-","-",B26/$V26*100000)</f>
        <v>-</v>
      </c>
      <c r="D26" s="13" t="s">
        <v>2</v>
      </c>
      <c r="E26" s="267" t="str">
        <f>IF(D26="-","-",D26/$V26*100000)</f>
        <v>-</v>
      </c>
      <c r="F26" s="13" t="s">
        <v>2</v>
      </c>
      <c r="G26" s="267" t="str">
        <f>IF(F26="-","-",F26/$V26*100000)</f>
        <v>-</v>
      </c>
      <c r="H26" s="13" t="s">
        <v>2</v>
      </c>
      <c r="I26" s="267" t="str">
        <f>IF(H26="-","-",H26/$V26*100000)</f>
        <v>-</v>
      </c>
      <c r="J26" s="13" t="s">
        <v>2</v>
      </c>
      <c r="K26" s="267" t="str">
        <f>IF(J26="-","-",J26/$V26*100000)</f>
        <v>-</v>
      </c>
      <c r="L26" s="13" t="s">
        <v>2</v>
      </c>
      <c r="M26" s="267" t="str">
        <f>IF(L26="-","-",L26/$V26*100000)</f>
        <v>-</v>
      </c>
      <c r="N26" s="13" t="s">
        <v>2</v>
      </c>
      <c r="O26" s="267" t="str">
        <f>IF(N26="-","-",N26/$V26*100000)</f>
        <v>-</v>
      </c>
      <c r="P26" s="13" t="s">
        <v>2</v>
      </c>
      <c r="Q26" s="267" t="str">
        <f>IF(P26="-","-",P26/$V26*100000)</f>
        <v>-</v>
      </c>
      <c r="R26" s="13" t="s">
        <v>2</v>
      </c>
      <c r="S26" s="267" t="str">
        <f>IF(R26="-","-",R26/$V26*100000)</f>
        <v>-</v>
      </c>
      <c r="T26" s="13" t="s">
        <v>2</v>
      </c>
      <c r="U26" s="267" t="str">
        <f>IF(T26="-","-",T26/$V26*100000)</f>
        <v>-</v>
      </c>
      <c r="V26" s="157">
        <v>4460</v>
      </c>
      <c r="W26" s="154"/>
      <c r="X26" s="4"/>
    </row>
    <row r="27" spans="1:24" ht="13.5" customHeight="1" x14ac:dyDescent="0.55000000000000004">
      <c r="A27" s="15" t="s">
        <v>5</v>
      </c>
      <c r="B27" s="13" t="s">
        <v>2</v>
      </c>
      <c r="C27" s="267" t="str">
        <f>IF(B27="-","-",B27/$V27*100000)</f>
        <v>-</v>
      </c>
      <c r="D27" s="13">
        <v>1</v>
      </c>
      <c r="E27" s="267">
        <f>IF(D27="-","-",D27/$V27*100000)</f>
        <v>26.737967914438503</v>
      </c>
      <c r="F27" s="13">
        <v>1</v>
      </c>
      <c r="G27" s="267">
        <f>IF(F27="-","-",F27/$V27*100000)</f>
        <v>26.737967914438503</v>
      </c>
      <c r="H27" s="13">
        <v>1</v>
      </c>
      <c r="I27" s="267">
        <f>IF(H27="-","-",H27/$V27*100000)</f>
        <v>26.737967914438503</v>
      </c>
      <c r="J27" s="13" t="s">
        <v>2</v>
      </c>
      <c r="K27" s="267" t="str">
        <f>IF(J27="-","-",J27/$V27*100000)</f>
        <v>-</v>
      </c>
      <c r="L27" s="13" t="s">
        <v>2</v>
      </c>
      <c r="M27" s="267" t="str">
        <f>IF(L27="-","-",L27/$V27*100000)</f>
        <v>-</v>
      </c>
      <c r="N27" s="13" t="s">
        <v>2</v>
      </c>
      <c r="O27" s="267" t="str">
        <f>IF(N27="-","-",N27/$V27*100000)</f>
        <v>-</v>
      </c>
      <c r="P27" s="13" t="s">
        <v>2</v>
      </c>
      <c r="Q27" s="267" t="str">
        <f>IF(P27="-","-",P27/$V27*100000)</f>
        <v>-</v>
      </c>
      <c r="R27" s="13" t="s">
        <v>2</v>
      </c>
      <c r="S27" s="267" t="str">
        <f>IF(R27="-","-",R27/$V27*100000)</f>
        <v>-</v>
      </c>
      <c r="T27" s="13" t="s">
        <v>2</v>
      </c>
      <c r="U27" s="267" t="str">
        <f>IF(T27="-","-",T27/$V27*100000)</f>
        <v>-</v>
      </c>
      <c r="V27" s="157">
        <v>3740</v>
      </c>
      <c r="W27" s="154"/>
      <c r="X27" s="4"/>
    </row>
    <row r="28" spans="1:24" ht="13.5" customHeight="1" x14ac:dyDescent="0.55000000000000004">
      <c r="A28" s="15" t="s">
        <v>4</v>
      </c>
      <c r="B28" s="13" t="s">
        <v>2</v>
      </c>
      <c r="C28" s="267" t="str">
        <f>IF(B28="-","-",B28/$V28*100000)</f>
        <v>-</v>
      </c>
      <c r="D28" s="13">
        <v>1</v>
      </c>
      <c r="E28" s="267">
        <f>IF(D28="-","-",D28/$V28*100000)</f>
        <v>27.3224043715847</v>
      </c>
      <c r="F28" s="13">
        <v>1</v>
      </c>
      <c r="G28" s="267">
        <f>IF(F28="-","-",F28/$V28*100000)</f>
        <v>27.3224043715847</v>
      </c>
      <c r="H28" s="13">
        <v>1</v>
      </c>
      <c r="I28" s="267">
        <f>IF(H28="-","-",H28/$V28*100000)</f>
        <v>27.3224043715847</v>
      </c>
      <c r="J28" s="13" t="s">
        <v>2</v>
      </c>
      <c r="K28" s="267" t="str">
        <f>IF(J28="-","-",J28/$V28*100000)</f>
        <v>-</v>
      </c>
      <c r="L28" s="13" t="s">
        <v>2</v>
      </c>
      <c r="M28" s="267" t="str">
        <f>IF(L28="-","-",L28/$V28*100000)</f>
        <v>-</v>
      </c>
      <c r="N28" s="13" t="s">
        <v>2</v>
      </c>
      <c r="O28" s="267" t="str">
        <f>IF(N28="-","-",N28/$V28*100000)</f>
        <v>-</v>
      </c>
      <c r="P28" s="13" t="s">
        <v>2</v>
      </c>
      <c r="Q28" s="267" t="str">
        <f>IF(P28="-","-",P28/$V28*100000)</f>
        <v>-</v>
      </c>
      <c r="R28" s="13" t="s">
        <v>2</v>
      </c>
      <c r="S28" s="267" t="str">
        <f>IF(R28="-","-",R28/$V28*100000)</f>
        <v>-</v>
      </c>
      <c r="T28" s="13" t="s">
        <v>2</v>
      </c>
      <c r="U28" s="267" t="str">
        <f>IF(T28="-","-",T28/$V28*100000)</f>
        <v>-</v>
      </c>
      <c r="V28" s="157">
        <v>3660</v>
      </c>
      <c r="W28" s="154"/>
      <c r="X28" s="4"/>
    </row>
    <row r="29" spans="1:24" ht="13.5" customHeight="1" x14ac:dyDescent="0.55000000000000004">
      <c r="A29" s="15" t="s">
        <v>3</v>
      </c>
      <c r="B29" s="13" t="s">
        <v>2</v>
      </c>
      <c r="C29" s="267" t="str">
        <f>IF(B29="-","-",B29/$V29*100000)</f>
        <v>-</v>
      </c>
      <c r="D29" s="13">
        <v>2</v>
      </c>
      <c r="E29" s="267">
        <f>IF(D29="-","-",D29/$V29*100000)</f>
        <v>80.645161290322577</v>
      </c>
      <c r="F29" s="13">
        <v>1</v>
      </c>
      <c r="G29" s="267">
        <f>IF(F29="-","-",F29/$V29*100000)</f>
        <v>40.322580645161288</v>
      </c>
      <c r="H29" s="13">
        <v>2</v>
      </c>
      <c r="I29" s="267">
        <f>IF(H29="-","-",H29/$V29*100000)</f>
        <v>80.645161290322577</v>
      </c>
      <c r="J29" s="13">
        <v>1</v>
      </c>
      <c r="K29" s="267">
        <f>IF(J29="-","-",J29/$V29*100000)</f>
        <v>40.322580645161288</v>
      </c>
      <c r="L29" s="13">
        <v>1</v>
      </c>
      <c r="M29" s="267">
        <f>IF(L29="-","-",L29/$V29*100000)</f>
        <v>40.322580645161288</v>
      </c>
      <c r="N29" s="13" t="s">
        <v>2</v>
      </c>
      <c r="O29" s="267" t="str">
        <f>IF(N29="-","-",N29/$V29*100000)</f>
        <v>-</v>
      </c>
      <c r="P29" s="13" t="s">
        <v>2</v>
      </c>
      <c r="Q29" s="267" t="str">
        <f>IF(P29="-","-",P29/$V29*100000)</f>
        <v>-</v>
      </c>
      <c r="R29" s="13" t="s">
        <v>2</v>
      </c>
      <c r="S29" s="267" t="str">
        <f>IF(R29="-","-",R29/$V29*100000)</f>
        <v>-</v>
      </c>
      <c r="T29" s="13" t="s">
        <v>2</v>
      </c>
      <c r="U29" s="267" t="str">
        <f>IF(T29="-","-",T29/$V29*100000)</f>
        <v>-</v>
      </c>
      <c r="V29" s="157">
        <v>2480</v>
      </c>
      <c r="W29" s="154"/>
      <c r="X29" s="4"/>
    </row>
    <row r="30" spans="1:24" ht="13.5" customHeight="1" x14ac:dyDescent="0.55000000000000004">
      <c r="A30" s="158"/>
      <c r="B30" s="10"/>
      <c r="C30" s="266"/>
      <c r="D30" s="10"/>
      <c r="E30" s="266"/>
      <c r="F30" s="10"/>
      <c r="G30" s="266"/>
      <c r="H30" s="10"/>
      <c r="I30" s="266"/>
      <c r="J30" s="10"/>
      <c r="K30" s="266"/>
      <c r="L30" s="10"/>
      <c r="M30" s="266"/>
      <c r="N30" s="10"/>
      <c r="O30" s="266"/>
      <c r="P30" s="10"/>
      <c r="Q30" s="266"/>
      <c r="R30" s="10"/>
      <c r="S30" s="266"/>
      <c r="T30" s="10"/>
      <c r="U30" s="266"/>
      <c r="V30" s="157"/>
      <c r="W30" s="154"/>
      <c r="X30" s="4"/>
    </row>
    <row r="31" spans="1:24" ht="13.5" customHeight="1" x14ac:dyDescent="0.55000000000000004">
      <c r="A31" s="9" t="s">
        <v>127</v>
      </c>
      <c r="B31" s="87"/>
      <c r="C31" s="264"/>
      <c r="D31" s="265"/>
      <c r="E31" s="264"/>
      <c r="F31" s="265"/>
      <c r="G31" s="264"/>
      <c r="H31" s="265"/>
      <c r="I31" s="264"/>
      <c r="J31" s="265"/>
      <c r="K31" s="264"/>
      <c r="L31" s="265"/>
      <c r="M31" s="264"/>
      <c r="N31" s="265"/>
      <c r="O31" s="264"/>
      <c r="P31" s="265"/>
      <c r="Q31" s="264"/>
      <c r="R31" s="265"/>
      <c r="S31" s="264"/>
      <c r="T31" s="265"/>
      <c r="U31" s="264"/>
      <c r="V31" s="157"/>
      <c r="W31" s="154"/>
      <c r="X31" s="4"/>
    </row>
    <row r="32" spans="1:24" ht="13.5" customHeight="1" x14ac:dyDescent="0.55000000000000004">
      <c r="A32" s="263" t="s">
        <v>126</v>
      </c>
      <c r="B32" s="263"/>
      <c r="C32" s="263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157"/>
      <c r="W32" s="154"/>
      <c r="X32" s="4"/>
    </row>
    <row r="33" spans="1:24" x14ac:dyDescent="0.55000000000000004">
      <c r="A33" s="5" t="s">
        <v>125</v>
      </c>
      <c r="B33" s="4"/>
      <c r="C33" s="261"/>
      <c r="D33" s="81"/>
      <c r="E33" s="262"/>
      <c r="F33" s="4"/>
      <c r="G33" s="261"/>
      <c r="H33" s="4"/>
      <c r="I33" s="261"/>
      <c r="J33" s="4"/>
      <c r="K33" s="261"/>
      <c r="L33" s="4"/>
      <c r="M33" s="261"/>
      <c r="N33" s="4"/>
      <c r="O33" s="261"/>
      <c r="P33" s="4"/>
      <c r="Q33" s="261"/>
      <c r="R33" s="80"/>
      <c r="S33" s="261"/>
      <c r="T33" s="4"/>
      <c r="U33" s="261"/>
      <c r="W33" s="154"/>
      <c r="X33" s="4"/>
    </row>
    <row r="34" spans="1:24" x14ac:dyDescent="0.55000000000000004">
      <c r="A34" s="5"/>
      <c r="B34" s="4"/>
      <c r="C34" s="261"/>
      <c r="D34" s="81"/>
      <c r="E34" s="262"/>
      <c r="F34" s="4"/>
      <c r="G34" s="261"/>
      <c r="H34" s="4"/>
      <c r="I34" s="261"/>
      <c r="J34" s="4"/>
      <c r="K34" s="261"/>
      <c r="L34" s="4"/>
      <c r="M34" s="261"/>
      <c r="N34" s="4"/>
      <c r="O34" s="261"/>
      <c r="P34" s="4"/>
      <c r="Q34" s="261"/>
      <c r="R34" s="80"/>
      <c r="S34" s="261"/>
      <c r="T34" s="4"/>
      <c r="U34" s="261"/>
      <c r="X34" s="4"/>
    </row>
    <row r="35" spans="1:24" x14ac:dyDescent="0.55000000000000004">
      <c r="A35" s="5"/>
      <c r="B35" s="4"/>
      <c r="C35" s="261"/>
      <c r="D35" s="81"/>
      <c r="E35" s="262"/>
      <c r="F35" s="4"/>
      <c r="G35" s="261"/>
      <c r="H35" s="4"/>
      <c r="I35" s="261"/>
      <c r="J35" s="4"/>
      <c r="K35" s="261"/>
      <c r="L35" s="4"/>
      <c r="M35" s="261"/>
      <c r="N35" s="4"/>
      <c r="O35" s="261"/>
      <c r="P35" s="4"/>
      <c r="Q35" s="261"/>
      <c r="R35" s="80"/>
      <c r="S35" s="261"/>
      <c r="T35" s="4"/>
      <c r="U35" s="261"/>
      <c r="X35" s="4"/>
    </row>
    <row r="36" spans="1:24" x14ac:dyDescent="0.55000000000000004">
      <c r="A36" s="5"/>
      <c r="B36" s="4"/>
      <c r="C36" s="261"/>
      <c r="D36" s="81"/>
      <c r="E36" s="262"/>
      <c r="F36" s="4"/>
      <c r="G36" s="261"/>
      <c r="H36" s="4"/>
      <c r="I36" s="261"/>
      <c r="J36" s="4"/>
      <c r="K36" s="261"/>
      <c r="L36" s="4"/>
      <c r="M36" s="261"/>
      <c r="N36" s="4"/>
      <c r="O36" s="261"/>
      <c r="P36" s="4"/>
      <c r="Q36" s="261"/>
      <c r="R36" s="80"/>
      <c r="S36" s="261"/>
      <c r="T36" s="4"/>
      <c r="U36" s="261"/>
      <c r="X36" s="4"/>
    </row>
    <row r="37" spans="1:24" x14ac:dyDescent="0.55000000000000004">
      <c r="A37" s="5"/>
      <c r="B37" s="4"/>
      <c r="C37" s="261"/>
      <c r="D37" s="81"/>
      <c r="E37" s="262"/>
      <c r="F37" s="4"/>
      <c r="G37" s="261"/>
      <c r="H37" s="4"/>
      <c r="I37" s="261"/>
      <c r="J37" s="4"/>
      <c r="K37" s="261"/>
      <c r="L37" s="4"/>
      <c r="M37" s="261"/>
      <c r="N37" s="4"/>
      <c r="O37" s="261"/>
      <c r="P37" s="4"/>
      <c r="Q37" s="261"/>
      <c r="R37" s="80"/>
      <c r="S37" s="261"/>
      <c r="T37" s="4"/>
      <c r="U37" s="261"/>
      <c r="X37" s="4"/>
    </row>
    <row r="38" spans="1:24" x14ac:dyDescent="0.55000000000000004">
      <c r="A38" s="5"/>
      <c r="B38" s="4"/>
      <c r="C38" s="261"/>
      <c r="D38" s="81"/>
      <c r="E38" s="262"/>
      <c r="F38" s="4"/>
      <c r="G38" s="261"/>
      <c r="H38" s="4"/>
      <c r="I38" s="261"/>
      <c r="J38" s="4"/>
      <c r="K38" s="261"/>
      <c r="L38" s="4"/>
      <c r="M38" s="261"/>
      <c r="N38" s="4"/>
      <c r="O38" s="261"/>
      <c r="P38" s="4"/>
      <c r="Q38" s="261"/>
      <c r="R38" s="80"/>
      <c r="S38" s="261"/>
      <c r="T38" s="4"/>
      <c r="U38" s="261"/>
      <c r="X38" s="4"/>
    </row>
    <row r="39" spans="1:24" x14ac:dyDescent="0.55000000000000004">
      <c r="A39" s="5"/>
      <c r="B39" s="4"/>
      <c r="C39" s="261"/>
      <c r="D39" s="81"/>
      <c r="E39" s="262"/>
      <c r="F39" s="4"/>
      <c r="G39" s="261"/>
      <c r="H39" s="4"/>
      <c r="I39" s="261"/>
      <c r="J39" s="4"/>
      <c r="K39" s="261"/>
      <c r="L39" s="4"/>
      <c r="M39" s="261"/>
      <c r="N39" s="4"/>
      <c r="O39" s="261"/>
      <c r="P39" s="4"/>
      <c r="Q39" s="261"/>
      <c r="R39" s="80"/>
      <c r="S39" s="261"/>
      <c r="T39" s="4"/>
      <c r="U39" s="261"/>
      <c r="X39" s="4"/>
    </row>
    <row r="40" spans="1:24" x14ac:dyDescent="0.55000000000000004">
      <c r="A40" s="5"/>
      <c r="B40" s="4"/>
      <c r="C40" s="261"/>
      <c r="D40" s="81"/>
      <c r="E40" s="262"/>
      <c r="F40" s="4"/>
      <c r="G40" s="261"/>
      <c r="H40" s="4"/>
      <c r="I40" s="261"/>
      <c r="J40" s="4"/>
      <c r="K40" s="261"/>
      <c r="L40" s="4"/>
      <c r="M40" s="261"/>
      <c r="N40" s="4"/>
      <c r="O40" s="261"/>
      <c r="P40" s="4"/>
      <c r="Q40" s="261"/>
      <c r="R40" s="80"/>
      <c r="S40" s="261"/>
      <c r="T40" s="4"/>
      <c r="U40" s="261"/>
      <c r="X40" s="4"/>
    </row>
    <row r="41" spans="1:24" x14ac:dyDescent="0.55000000000000004">
      <c r="A41" s="5"/>
      <c r="B41" s="4"/>
      <c r="C41" s="261"/>
      <c r="D41" s="81"/>
      <c r="E41" s="262"/>
      <c r="F41" s="4"/>
      <c r="G41" s="261"/>
      <c r="H41" s="4"/>
      <c r="I41" s="261"/>
      <c r="J41" s="4"/>
      <c r="K41" s="261"/>
      <c r="L41" s="4"/>
      <c r="M41" s="261"/>
      <c r="N41" s="4"/>
      <c r="O41" s="261"/>
      <c r="P41" s="4"/>
      <c r="Q41" s="261"/>
      <c r="R41" s="80"/>
      <c r="S41" s="261"/>
      <c r="T41" s="4"/>
      <c r="U41" s="261"/>
      <c r="X41" s="4"/>
    </row>
    <row r="42" spans="1:24" x14ac:dyDescent="0.55000000000000004">
      <c r="A42" s="5"/>
      <c r="B42" s="4"/>
      <c r="C42" s="261"/>
      <c r="D42" s="81"/>
      <c r="E42" s="262"/>
      <c r="F42" s="4"/>
      <c r="G42" s="261"/>
      <c r="H42" s="4"/>
      <c r="I42" s="261"/>
      <c r="J42" s="4"/>
      <c r="K42" s="261"/>
      <c r="L42" s="4"/>
      <c r="M42" s="261"/>
      <c r="N42" s="4"/>
      <c r="O42" s="261"/>
      <c r="P42" s="4"/>
      <c r="Q42" s="261"/>
      <c r="R42" s="80"/>
      <c r="S42" s="261"/>
      <c r="T42" s="4"/>
      <c r="U42" s="261"/>
      <c r="X42" s="4"/>
    </row>
    <row r="43" spans="1:24" x14ac:dyDescent="0.55000000000000004">
      <c r="A43" s="5"/>
      <c r="B43" s="4"/>
      <c r="C43" s="261"/>
      <c r="D43" s="81"/>
      <c r="E43" s="262"/>
      <c r="F43" s="4"/>
      <c r="G43" s="261"/>
      <c r="H43" s="4"/>
      <c r="I43" s="261"/>
      <c r="J43" s="4"/>
      <c r="K43" s="261"/>
      <c r="L43" s="4"/>
      <c r="M43" s="261"/>
      <c r="N43" s="4"/>
      <c r="O43" s="261"/>
      <c r="P43" s="4"/>
      <c r="Q43" s="261"/>
      <c r="R43" s="80"/>
      <c r="S43" s="261"/>
      <c r="T43" s="4"/>
      <c r="U43" s="261"/>
      <c r="X43" s="4"/>
    </row>
    <row r="44" spans="1:24" x14ac:dyDescent="0.55000000000000004">
      <c r="A44" s="5"/>
      <c r="B44" s="4"/>
      <c r="C44" s="261"/>
      <c r="D44" s="81"/>
      <c r="E44" s="262"/>
      <c r="F44" s="4"/>
      <c r="G44" s="261"/>
      <c r="H44" s="4"/>
      <c r="I44" s="261"/>
      <c r="J44" s="4"/>
      <c r="K44" s="261"/>
      <c r="L44" s="4"/>
      <c r="M44" s="261"/>
      <c r="N44" s="4"/>
      <c r="O44" s="261"/>
      <c r="P44" s="4"/>
      <c r="Q44" s="261"/>
      <c r="R44" s="80"/>
      <c r="S44" s="261"/>
      <c r="T44" s="4"/>
      <c r="U44" s="261"/>
      <c r="X44" s="4"/>
    </row>
  </sheetData>
  <mergeCells count="13">
    <mergeCell ref="H2:I3"/>
    <mergeCell ref="J2:K3"/>
    <mergeCell ref="L2:M3"/>
    <mergeCell ref="A32:U32"/>
    <mergeCell ref="T1:U1"/>
    <mergeCell ref="V2:V4"/>
    <mergeCell ref="N2:O3"/>
    <mergeCell ref="P2:Q3"/>
    <mergeCell ref="R2:S3"/>
    <mergeCell ref="T2:U3"/>
    <mergeCell ref="D2:E3"/>
    <mergeCell ref="B2:C3"/>
    <mergeCell ref="F2:G3"/>
  </mergeCells>
  <phoneticPr fontId="5"/>
  <pageMargins left="0.98425196850393704" right="0.78740157480314965" top="1.1811023622047245" bottom="0.78740157480314965" header="0.51181102362204722" footer="0.51181102362204722"/>
  <pageSetup paperSize="9" scale="66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64</vt:lpstr>
      <vt:lpstr>65</vt:lpstr>
      <vt:lpstr>66-1</vt:lpstr>
      <vt:lpstr>66-2</vt:lpstr>
      <vt:lpstr>67</vt:lpstr>
      <vt:lpstr>'64'!Print_Area</vt:lpstr>
      <vt:lpstr>'65'!Print_Area</vt:lpstr>
      <vt:lpstr>'66-1'!Print_Area</vt:lpstr>
      <vt:lpstr>'66-2'!Print_Area</vt:lpstr>
      <vt:lpstr>'67'!Print_Area</vt:lpstr>
      <vt:lpstr>'64'!Print_Titles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2024-01-05T00:19:41Z</dcterms:created>
  <dcterms:modified xsi:type="dcterms:W3CDTF">2024-01-05T00:19:54Z</dcterms:modified>
</cp:coreProperties>
</file>